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4" r:id="rId2"/>
    <sheet name="Вертикальный" sheetId="3" state="hidden" r:id="rId3"/>
  </sheets>
  <externalReferences>
    <externalReference r:id="rId4"/>
  </externalReferences>
  <definedNames>
    <definedName name="active_page">'Время горизонтально'!$H$65</definedName>
    <definedName name="allow_energy">'Время горизонтально'!$E$65</definedName>
    <definedName name="calc_with">'Время горизонтально'!$D$65</definedName>
    <definedName name="energy">'Время горизонтально'!$Z$4</definedName>
    <definedName name="group">'Время горизонтально'!$B$5</definedName>
    <definedName name="interval">'Время горизонтально'!$C$65</definedName>
    <definedName name="is_group">'Время горизонтально'!$F$65</definedName>
    <definedName name="isOV">'Время горизонтально'!$D$3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горизонтально'!$G$65</definedName>
  </definedNames>
  <calcPr calcId="145621"/>
</workbook>
</file>

<file path=xl/calcChain.xml><?xml version="1.0" encoding="utf-8"?>
<calcChain xmlns="http://schemas.openxmlformats.org/spreadsheetml/2006/main">
  <c r="K55" i="4" l="1"/>
  <c r="J55" i="4"/>
  <c r="I55" i="4"/>
  <c r="H55" i="4"/>
  <c r="G55" i="4"/>
  <c r="F55" i="4"/>
  <c r="E55" i="4"/>
  <c r="D55" i="4"/>
  <c r="C55" i="4"/>
  <c r="B55" i="4"/>
  <c r="A2" i="3"/>
  <c r="A5" i="4"/>
  <c r="B3" i="4"/>
  <c r="A2" i="4"/>
  <c r="C3" i="3"/>
  <c r="F5" i="3"/>
  <c r="F4" i="3"/>
  <c r="A4" i="3"/>
  <c r="AZ5" i="1"/>
  <c r="AZ4" i="1"/>
  <c r="AB5" i="1"/>
  <c r="AD3" i="1"/>
  <c r="BA10" i="1"/>
  <c r="AU10" i="1"/>
  <c r="AV10" i="1"/>
  <c r="AW10" i="1"/>
  <c r="AX10" i="1"/>
  <c r="AY10" i="1"/>
  <c r="AZ10" i="1"/>
  <c r="AK10" i="1"/>
  <c r="AL10" i="1"/>
  <c r="AM10" i="1"/>
  <c r="AN10" i="1"/>
  <c r="AO10" i="1"/>
  <c r="AP10" i="1"/>
  <c r="AQ10" i="1"/>
  <c r="AR10" i="1"/>
  <c r="AS10" i="1"/>
  <c r="AT10" i="1"/>
  <c r="AD10" i="1"/>
  <c r="AE10" i="1"/>
  <c r="AF10" i="1"/>
  <c r="AG10" i="1"/>
  <c r="AH10" i="1"/>
  <c r="AI10" i="1"/>
  <c r="AJ10" i="1"/>
  <c r="AC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AD2" i="1"/>
</calcChain>
</file>

<file path=xl/sharedStrings.xml><?xml version="1.0" encoding="utf-8"?>
<sst xmlns="http://schemas.openxmlformats.org/spreadsheetml/2006/main" count="130" uniqueCount="75">
  <si>
    <t>№ дог</t>
  </si>
  <si>
    <t>Наименование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</si>
  <si>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</si>
  <si>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</si>
  <si>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</si>
  <si>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</si>
  <si>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</si>
  <si>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</si>
  <si>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</si>
  <si>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</si>
  <si>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</si>
  <si>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</si>
  <si>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</si>
  <si>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06:30 - 06:00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</si>
  <si>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</si>
  <si>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</si>
  <si>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</si>
  <si>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</si>
  <si>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</si>
  <si>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</si>
  <si>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</si>
  <si>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10:00 - 10:30</t>
  </si>
  <si>
    <t>9:30 - 10:00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</si>
  <si>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</si>
  <si>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</si>
  <si>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</si>
  <si>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</si>
  <si>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</si>
  <si>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</si>
  <si>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</si>
  <si>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</si>
  <si>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</si>
  <si>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</si>
  <si>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</si>
  <si>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</si>
  <si>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</si>
  <si>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</si>
  <si>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</si>
  <si>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</si>
  <si>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</si>
  <si>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</si>
  <si>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</si>
  <si>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</si>
  <si>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</si>
  <si>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</si>
  <si>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</si>
  <si>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</si>
  <si>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</si>
  <si>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</si>
  <si>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</si>
  <si>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EE_HH</t>
  </si>
  <si>
    <t>Сумма</t>
  </si>
  <si>
    <t>Сумма      за сутки</t>
  </si>
  <si>
    <t>Число</t>
  </si>
  <si>
    <t>Интервал</t>
  </si>
  <si>
    <t>Время</t>
  </si>
  <si>
    <t>Мощность по фидерам по получасовым интервалам</t>
  </si>
  <si>
    <t>POWER_HH_FIDER</t>
  </si>
  <si>
    <t>с учетом обходных выключателей</t>
  </si>
  <si>
    <t>реактивная энергия</t>
  </si>
  <si>
    <t>за 19.06.2024</t>
  </si>
  <si>
    <t>ПС 110 кВ Борки</t>
  </si>
  <si>
    <t xml:space="preserve"> 0,4 Борки ТСН 1 ао RS</t>
  </si>
  <si>
    <t xml:space="preserve"> 6 Борки Т 1 ап RS</t>
  </si>
  <si>
    <t xml:space="preserve"> 6 Борки Т 2 ап RS</t>
  </si>
  <si>
    <t xml:space="preserve"> 6 Борки-Город 5 ао RS</t>
  </si>
  <si>
    <t xml:space="preserve"> 6 Борки-Город 6 ао RS</t>
  </si>
  <si>
    <t xml:space="preserve"> 6 Борки-Город 8 ао RS</t>
  </si>
  <si>
    <t xml:space="preserve"> 6 Борки-Город 9 ао RS</t>
  </si>
  <si>
    <t xml:space="preserve"> 6 Борки-ПЭС ао RS</t>
  </si>
  <si>
    <t xml:space="preserve"> 6 Борки-ФВО 1 (СМК 1) ао RS</t>
  </si>
  <si>
    <t xml:space="preserve"> 6 Борки-ФВО 2 (СМК 2)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</si>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</sst>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0" fontId="3" fillId="0" borderId="0" xfId="0" applyFont="1"/>
    <xf numFmtId="3" fontId="5" fillId="0" borderId="0" xfId="0" applyNumberFormat="1" applyFont="1" applyAlignment="1">
      <alignment horizontal="right" vertical="top" wrapText="1"/>
    </xf>
    <xf numFmtId="3" fontId="5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/>
    </xf>
    <xf numFmtId="3" fontId="5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3" fontId="8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 vertical="top"/>
    </xf>
    <xf numFmtId="3" fontId="9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/>
    </xf>
    <xf numFmtId="3" fontId="5" fillId="0" borderId="9" xfId="0" applyNumberFormat="1" applyFont="1" applyBorder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10" fillId="0" borderId="13" xfId="0" applyFont="1" applyBorder="1" applyAlignment="1">
      <alignment horizontal="right"/>
    </xf>
    <xf numFmtId="0" fontId="11" fillId="0" borderId="0" xfId="0" applyFont="1" applyAlignment="1">
      <alignment horizontal="left" vertical="top"/>
    </xf>
    <xf numFmtId="3" fontId="12" fillId="0" borderId="0" xfId="0" applyNumberFormat="1" applyFont="1" applyAlignment="1">
      <alignment horizontal="left" vertical="top"/>
    </xf>
    <xf numFmtId="4" fontId="11" fillId="0" borderId="0" xfId="0" applyNumberFormat="1" applyFont="1" applyAlignment="1">
      <alignment horizontal="left" vertical="top"/>
    </xf>
    <xf numFmtId="3" fontId="12" fillId="0" borderId="0" xfId="0" applyNumberFormat="1" applyFont="1" applyAlignment="1">
      <alignment horizontal="left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4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4" fontId="13" fillId="0" borderId="0" xfId="0" applyNumberFormat="1" applyFont="1"/>
    <xf numFmtId="3" fontId="13" fillId="0" borderId="0" xfId="0" applyNumberFormat="1" applyFont="1"/>
    <xf numFmtId="14" fontId="10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73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10" fillId="0" borderId="0" xfId="0" applyFont="1" applyBorder="1" applyAlignment="1"/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0" fontId="10" fillId="0" borderId="0" xfId="0" applyFont="1"/>
    <xf numFmtId="0" fontId="9" fillId="0" borderId="0" xfId="0" applyFont="1"/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0" xfId="0" applyNumberFormat="1" applyFont="1"/>
    <xf numFmtId="4" fontId="12" fillId="0" borderId="0" xfId="0" applyNumberFormat="1" applyFont="1"/>
    <xf numFmtId="4" fontId="10" fillId="0" borderId="0" xfId="0" applyNumberFormat="1" applyFont="1"/>
    <xf numFmtId="4" fontId="9" fillId="0" borderId="0" xfId="0" applyNumberFormat="1" applyFont="1"/>
    <xf numFmtId="173" fontId="13" fillId="0" borderId="0" xfId="0" applyNumberFormat="1" applyFont="1" applyAlignment="1">
      <alignment horizontal="center" vertical="top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3" fontId="5" fillId="0" borderId="20" xfId="0" applyNumberFormat="1" applyFont="1" applyBorder="1" applyAlignment="1">
      <alignment horizontal="right"/>
    </xf>
    <xf numFmtId="0" fontId="6" fillId="0" borderId="21" xfId="0" applyFont="1" applyBorder="1" applyAlignment="1">
      <alignment wrapText="1"/>
    </xf>
    <xf numFmtId="0" fontId="10" fillId="0" borderId="22" xfId="0" applyFont="1" applyBorder="1" applyAlignment="1">
      <alignment horizontal="right"/>
    </xf>
    <xf numFmtId="3" fontId="6" fillId="0" borderId="13" xfId="0" applyNumberFormat="1" applyFont="1" applyBorder="1" applyAlignment="1">
      <alignment horizontal="right" wrapText="1"/>
    </xf>
    <xf numFmtId="3" fontId="6" fillId="0" borderId="23" xfId="0" applyNumberFormat="1" applyFont="1" applyBorder="1" applyAlignment="1">
      <alignment horizontal="right" wrapText="1"/>
    </xf>
    <xf numFmtId="0" fontId="6" fillId="0" borderId="22" xfId="0" applyFont="1" applyBorder="1" applyAlignment="1">
      <alignment wrapText="1"/>
    </xf>
    <xf numFmtId="3" fontId="4" fillId="0" borderId="24" xfId="0" applyNumberFormat="1" applyFont="1" applyBorder="1" applyAlignment="1">
      <alignment horizontal="right" wrapText="1"/>
    </xf>
    <xf numFmtId="0" fontId="4" fillId="0" borderId="0" xfId="0" applyFont="1" applyAlignment="1"/>
    <xf numFmtId="0" fontId="10" fillId="0" borderId="25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vertical="center" wrapText="1"/>
    </xf>
    <xf numFmtId="4" fontId="4" fillId="0" borderId="27" xfId="0" applyNumberFormat="1" applyFont="1" applyBorder="1" applyAlignment="1">
      <alignment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4" fontId="3" fillId="0" borderId="29" xfId="0" applyNumberFormat="1" applyFont="1" applyBorder="1"/>
    <xf numFmtId="4" fontId="3" fillId="0" borderId="30" xfId="0" applyNumberFormat="1" applyFont="1" applyBorder="1"/>
    <xf numFmtId="3" fontId="4" fillId="0" borderId="31" xfId="1" applyNumberFormat="1" applyFont="1" applyBorder="1" applyAlignment="1">
      <alignment horizontal="center" vertical="center" wrapText="1"/>
    </xf>
    <xf numFmtId="4" fontId="3" fillId="0" borderId="32" xfId="0" applyNumberFormat="1" applyFont="1" applyBorder="1"/>
    <xf numFmtId="4" fontId="3" fillId="0" borderId="33" xfId="0" applyNumberFormat="1" applyFont="1" applyBorder="1"/>
    <xf numFmtId="3" fontId="4" fillId="0" borderId="34" xfId="1" applyNumberFormat="1" applyFont="1" applyBorder="1" applyAlignment="1">
      <alignment horizontal="center" vertical="center" wrapText="1"/>
    </xf>
    <xf numFmtId="4" fontId="3" fillId="0" borderId="35" xfId="0" applyNumberFormat="1" applyFont="1" applyBorder="1"/>
    <xf numFmtId="4" fontId="3" fillId="0" borderId="36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Enforce\ASKUE\ExcelReports\Power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5"/>
  <sheetViews>
    <sheetView zoomScaleNormal="100" zoomScaleSheetLayoutView="100" workbookViewId="0">
      <pane xSplit="2" ySplit="7" topLeftCell="C42" activePane="bottomRight" state="frozen"/>
      <selection pane="topRight" activeCell="C1" sqref="C1"/>
      <selection pane="bottomLeft" activeCell="A8" sqref="A8"/>
      <selection pane="bottomRight" activeCell="B1" sqref="B1"/>
    </sheetView>
  </sheetViews>
  <sheetFormatPr defaultRowHeight="12.75" x14ac:dyDescent="0.2"/>
  <cols>
    <col min="1" max="1" width="6" style="24" hidden="1" customWidth="1"/>
    <col min="2" max="2" width="30.7109375" style="22" customWidth="1"/>
    <col min="3" max="3" width="7.7109375" style="2" customWidth="1"/>
    <col min="4" max="11" width="7.7109375" style="3" customWidth="1"/>
    <col min="12" max="26" width="7.7109375" style="4" customWidth="1"/>
    <col min="27" max="27" width="5.7109375" style="24" hidden="1" customWidth="1"/>
    <col min="28" max="28" width="30.7109375" style="5" customWidth="1"/>
    <col min="29" max="52" width="7.7109375" style="4" customWidth="1"/>
    <col min="53" max="53" width="10.7109375" style="6" hidden="1" customWidth="1"/>
    <col min="54" max="16384" width="9.140625" style="1"/>
  </cols>
  <sheetData>
    <row r="1" spans="1:53" ht="8.25" customHeight="1" x14ac:dyDescent="0.2"/>
    <row r="2" spans="1:53" ht="24.75" customHeight="1" x14ac:dyDescent="0.35">
      <c r="C2" s="7"/>
      <c r="D2" s="39" t="s">
        <v>56</v>
      </c>
      <c r="E2" s="7"/>
      <c r="F2" s="7"/>
      <c r="G2" s="7"/>
      <c r="H2" s="7"/>
      <c r="I2" s="7"/>
      <c r="J2" s="7"/>
      <c r="AD2" s="41" t="str">
        <f>D2</f>
        <v>Мощность по фидерам по получасовым интервалам</v>
      </c>
    </row>
    <row r="3" spans="1:53" ht="15.75" customHeight="1" x14ac:dyDescent="0.3">
      <c r="C3" s="3"/>
      <c r="D3" s="16" t="s">
        <v>58</v>
      </c>
      <c r="AD3" s="17" t="str">
        <f>IF(isOV="","",isOV)</f>
        <v>с учетом обходных выключателей</v>
      </c>
    </row>
    <row r="4" spans="1:53" ht="12.75" customHeight="1" x14ac:dyDescent="0.25">
      <c r="C4" s="3"/>
      <c r="Z4" s="21" t="s">
        <v>59</v>
      </c>
      <c r="AB4" s="8"/>
      <c r="AZ4" s="18" t="str">
        <f>IF(energy="","",energy)</f>
        <v>реактивная энергия</v>
      </c>
    </row>
    <row r="5" spans="1:53" ht="18.75" x14ac:dyDescent="0.25">
      <c r="B5" s="38" t="s">
        <v>61</v>
      </c>
      <c r="C5" s="3"/>
      <c r="Z5" s="20" t="s">
        <v>60</v>
      </c>
      <c r="AB5" s="40" t="str">
        <f>IF(group="","",group)</f>
        <v>ПС 110 кВ Борки</v>
      </c>
      <c r="AZ5" s="19" t="str">
        <f>IF(period="","",period)</f>
        <v>за 19.06.2024</v>
      </c>
    </row>
    <row r="6" spans="1:53" ht="13.5" thickBot="1" x14ac:dyDescent="0.25"/>
    <row r="7" spans="1:53" s="46" customFormat="1" ht="37.5" customHeight="1" thickBot="1" x14ac:dyDescent="0.3">
      <c r="A7" s="30" t="s">
        <v>0</v>
      </c>
      <c r="B7" s="75" t="s">
        <v>1</v>
      </c>
      <c r="C7" s="42" t="s">
        <v>2</v>
      </c>
      <c r="D7" s="42" t="s">
        <v>3</v>
      </c>
      <c r="E7" s="42" t="s">
        <v>4</v>
      </c>
      <c r="F7" s="42" t="s">
        <v>5</v>
      </c>
      <c r="G7" s="42" t="s">
        <v>6</v>
      </c>
      <c r="H7" s="42" t="s">
        <v>7</v>
      </c>
      <c r="I7" s="42" t="s">
        <v>8</v>
      </c>
      <c r="J7" s="42" t="s">
        <v>9</v>
      </c>
      <c r="K7" s="42" t="s">
        <v>10</v>
      </c>
      <c r="L7" s="42" t="s">
        <v>11</v>
      </c>
      <c r="M7" s="42" t="s">
        <v>12</v>
      </c>
      <c r="N7" s="42" t="s">
        <v>13</v>
      </c>
      <c r="O7" s="42" t="s">
        <v>14</v>
      </c>
      <c r="P7" s="42" t="s">
        <v>15</v>
      </c>
      <c r="Q7" s="42" t="s">
        <v>16</v>
      </c>
      <c r="R7" s="42" t="s">
        <v>17</v>
      </c>
      <c r="S7" s="42" t="s">
        <v>18</v>
      </c>
      <c r="T7" s="42" t="s">
        <v>19</v>
      </c>
      <c r="U7" s="42" t="s">
        <v>20</v>
      </c>
      <c r="V7" s="42" t="s">
        <v>22</v>
      </c>
      <c r="W7" s="42" t="s">
        <v>21</v>
      </c>
      <c r="X7" s="42" t="s">
        <v>23</v>
      </c>
      <c r="Y7" s="42" t="s">
        <v>24</v>
      </c>
      <c r="Z7" s="43" t="s">
        <v>25</v>
      </c>
      <c r="AA7" s="30" t="s">
        <v>0</v>
      </c>
      <c r="AB7" s="31" t="s">
        <v>1</v>
      </c>
      <c r="AC7" s="44" t="s">
        <v>26</v>
      </c>
      <c r="AD7" s="42" t="s">
        <v>27</v>
      </c>
      <c r="AE7" s="42" t="s">
        <v>28</v>
      </c>
      <c r="AF7" s="42" t="s">
        <v>29</v>
      </c>
      <c r="AG7" s="42" t="s">
        <v>30</v>
      </c>
      <c r="AH7" s="42" t="s">
        <v>31</v>
      </c>
      <c r="AI7" s="42" t="s">
        <v>32</v>
      </c>
      <c r="AJ7" s="42" t="s">
        <v>33</v>
      </c>
      <c r="AK7" s="42" t="s">
        <v>34</v>
      </c>
      <c r="AL7" s="42" t="s">
        <v>35</v>
      </c>
      <c r="AM7" s="42" t="s">
        <v>36</v>
      </c>
      <c r="AN7" s="42" t="s">
        <v>37</v>
      </c>
      <c r="AO7" s="42" t="s">
        <v>38</v>
      </c>
      <c r="AP7" s="42" t="s">
        <v>39</v>
      </c>
      <c r="AQ7" s="42" t="s">
        <v>40</v>
      </c>
      <c r="AR7" s="42" t="s">
        <v>41</v>
      </c>
      <c r="AS7" s="42" t="s">
        <v>42</v>
      </c>
      <c r="AT7" s="42" t="s">
        <v>43</v>
      </c>
      <c r="AU7" s="42" t="s">
        <v>44</v>
      </c>
      <c r="AV7" s="42" t="s">
        <v>45</v>
      </c>
      <c r="AW7" s="42" t="s">
        <v>46</v>
      </c>
      <c r="AX7" s="42" t="s">
        <v>47</v>
      </c>
      <c r="AY7" s="42" t="s">
        <v>48</v>
      </c>
      <c r="AZ7" s="43" t="s">
        <v>49</v>
      </c>
      <c r="BA7" s="45" t="s">
        <v>52</v>
      </c>
    </row>
    <row r="8" spans="1:53" x14ac:dyDescent="0.2">
      <c r="A8" s="73"/>
      <c r="B8" s="76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32"/>
      <c r="AA8" s="28"/>
      <c r="AB8" s="27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80"/>
      <c r="BA8" s="35"/>
    </row>
    <row r="9" spans="1:53" x14ac:dyDescent="0.2">
      <c r="A9" s="74"/>
      <c r="B9" s="77"/>
      <c r="C9" s="9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33"/>
      <c r="AA9" s="25"/>
      <c r="AB9" s="26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33"/>
      <c r="BA9" s="36"/>
    </row>
    <row r="10" spans="1:53" s="87" customFormat="1" ht="16.5" thickBot="1" x14ac:dyDescent="0.3">
      <c r="A10" s="81"/>
      <c r="B10" s="82" t="s">
        <v>51</v>
      </c>
      <c r="C10" s="83">
        <f>SUM(C8:C9)</f>
        <v>0</v>
      </c>
      <c r="D10" s="83">
        <f t="shared" ref="D10:J10" si="0">SUM(D8:D9)</f>
        <v>0</v>
      </c>
      <c r="E10" s="83">
        <f t="shared" si="0"/>
        <v>0</v>
      </c>
      <c r="F10" s="83">
        <f t="shared" si="0"/>
        <v>0</v>
      </c>
      <c r="G10" s="83">
        <f t="shared" si="0"/>
        <v>0</v>
      </c>
      <c r="H10" s="83">
        <f t="shared" si="0"/>
        <v>0</v>
      </c>
      <c r="I10" s="83">
        <f t="shared" si="0"/>
        <v>0</v>
      </c>
      <c r="J10" s="83">
        <f t="shared" si="0"/>
        <v>0</v>
      </c>
      <c r="K10" s="83">
        <f t="shared" ref="K10:Z10" si="1">SUM(K8:K9)</f>
        <v>0</v>
      </c>
      <c r="L10" s="83">
        <f t="shared" si="1"/>
        <v>0</v>
      </c>
      <c r="M10" s="83">
        <f t="shared" si="1"/>
        <v>0</v>
      </c>
      <c r="N10" s="83">
        <f t="shared" si="1"/>
        <v>0</v>
      </c>
      <c r="O10" s="83">
        <f t="shared" si="1"/>
        <v>0</v>
      </c>
      <c r="P10" s="83">
        <f t="shared" si="1"/>
        <v>0</v>
      </c>
      <c r="Q10" s="83">
        <f t="shared" si="1"/>
        <v>0</v>
      </c>
      <c r="R10" s="83">
        <f t="shared" si="1"/>
        <v>0</v>
      </c>
      <c r="S10" s="83">
        <f t="shared" si="1"/>
        <v>0</v>
      </c>
      <c r="T10" s="83">
        <f t="shared" si="1"/>
        <v>0</v>
      </c>
      <c r="U10" s="83">
        <f t="shared" si="1"/>
        <v>0</v>
      </c>
      <c r="V10" s="83">
        <f t="shared" si="1"/>
        <v>0</v>
      </c>
      <c r="W10" s="83">
        <f t="shared" si="1"/>
        <v>0</v>
      </c>
      <c r="X10" s="83">
        <f t="shared" si="1"/>
        <v>0</v>
      </c>
      <c r="Y10" s="83">
        <f t="shared" si="1"/>
        <v>0</v>
      </c>
      <c r="Z10" s="84">
        <f t="shared" si="1"/>
        <v>0</v>
      </c>
      <c r="AA10" s="85"/>
      <c r="AB10" s="37" t="s">
        <v>51</v>
      </c>
      <c r="AC10" s="83">
        <f t="shared" ref="AC10:BA10" si="2">SUM(AC8:AC9)</f>
        <v>0</v>
      </c>
      <c r="AD10" s="83">
        <f t="shared" si="2"/>
        <v>0</v>
      </c>
      <c r="AE10" s="83">
        <f t="shared" si="2"/>
        <v>0</v>
      </c>
      <c r="AF10" s="83">
        <f t="shared" si="2"/>
        <v>0</v>
      </c>
      <c r="AG10" s="83">
        <f t="shared" si="2"/>
        <v>0</v>
      </c>
      <c r="AH10" s="83">
        <f t="shared" si="2"/>
        <v>0</v>
      </c>
      <c r="AI10" s="83">
        <f t="shared" si="2"/>
        <v>0</v>
      </c>
      <c r="AJ10" s="83">
        <f t="shared" si="2"/>
        <v>0</v>
      </c>
      <c r="AK10" s="83">
        <f t="shared" si="2"/>
        <v>0</v>
      </c>
      <c r="AL10" s="83">
        <f t="shared" si="2"/>
        <v>0</v>
      </c>
      <c r="AM10" s="83">
        <f t="shared" si="2"/>
        <v>0</v>
      </c>
      <c r="AN10" s="83">
        <f t="shared" si="2"/>
        <v>0</v>
      </c>
      <c r="AO10" s="83">
        <f t="shared" si="2"/>
        <v>0</v>
      </c>
      <c r="AP10" s="83">
        <f t="shared" si="2"/>
        <v>0</v>
      </c>
      <c r="AQ10" s="83">
        <f t="shared" si="2"/>
        <v>0</v>
      </c>
      <c r="AR10" s="83">
        <f t="shared" si="2"/>
        <v>0</v>
      </c>
      <c r="AS10" s="83">
        <f t="shared" si="2"/>
        <v>0</v>
      </c>
      <c r="AT10" s="83">
        <f t="shared" si="2"/>
        <v>0</v>
      </c>
      <c r="AU10" s="83">
        <f t="shared" si="2"/>
        <v>0</v>
      </c>
      <c r="AV10" s="83">
        <f t="shared" si="2"/>
        <v>0</v>
      </c>
      <c r="AW10" s="83">
        <f t="shared" si="2"/>
        <v>0</v>
      </c>
      <c r="AX10" s="83">
        <f t="shared" si="2"/>
        <v>0</v>
      </c>
      <c r="AY10" s="83">
        <f t="shared" si="2"/>
        <v>0</v>
      </c>
      <c r="AZ10" s="84">
        <f t="shared" si="2"/>
        <v>0</v>
      </c>
      <c r="BA10" s="86">
        <f t="shared" si="2"/>
        <v>0</v>
      </c>
    </row>
    <row r="11" spans="1:53" x14ac:dyDescent="0.2">
      <c r="AB11" s="15"/>
    </row>
    <row r="65" spans="2:27" ht="18" hidden="1" customHeight="1" x14ac:dyDescent="0.2">
      <c r="B65" s="23" t="s">
        <v>57</v>
      </c>
      <c r="C65" s="22">
        <v>1</v>
      </c>
      <c r="D65" s="2">
        <v>0</v>
      </c>
      <c r="E65" s="3">
        <v>0</v>
      </c>
      <c r="F65" s="3">
        <v>1</v>
      </c>
      <c r="G65" s="3">
        <v>1</v>
      </c>
      <c r="H65" s="3">
        <v>3</v>
      </c>
      <c r="AA65" s="23" t="s">
        <v>50</v>
      </c>
    </row>
  </sheetData>
  <phoneticPr fontId="2" type="noConversion"/>
  <pageMargins left="0.39370078740157483" right="0.39370078740157483" top="0.39370078740157483" bottom="0.59055118110236227" header="0.51181102362204722" footer="0.31496062992125984"/>
  <pageSetup paperSize="9" scale="61" fitToWidth="2" fitToHeight="100" orientation="landscape" verticalDpi="0" r:id="rId1"/>
  <headerFooter alignWithMargins="0">
    <oddFooter>&amp;LЭнфорс АИИС КУЭ&amp;C&amp;D  &amp;T&amp;RСтраница &amp;P из &amp;N</oddFooter>
  </headerFooter>
  <colBreaks count="1" manualBreakCount="1">
    <brk id="2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56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4.42578125" style="1" customWidth="1"/>
    <col min="2" max="135" width="18.7109375" style="68" customWidth="1"/>
    <col min="136" max="147" width="18.7109375" style="1" customWidth="1"/>
    <col min="148" max="16384" width="9.140625" style="1"/>
  </cols>
  <sheetData>
    <row r="1" spans="1:135" ht="8.25" customHeight="1" x14ac:dyDescent="0.2">
      <c r="A1" s="58"/>
    </row>
    <row r="2" spans="1:135" ht="25.5" x14ac:dyDescent="0.35">
      <c r="A2" s="69" t="str">
        <f>'Время горизонтально'!D2</f>
        <v>Мощность по фидерам по получасовым интервалам</v>
      </c>
    </row>
    <row r="3" spans="1:135" ht="14.25" customHeight="1" x14ac:dyDescent="0.25">
      <c r="A3" s="59"/>
      <c r="B3" s="70" t="str">
        <f>IF(isOV="","",isOV)</f>
        <v>с учетом обходных выключателей</v>
      </c>
    </row>
    <row r="4" spans="1:135" s="65" customFormat="1" ht="14.25" customHeight="1" x14ac:dyDescent="0.25">
      <c r="A4" s="60"/>
      <c r="B4" s="71"/>
      <c r="C4" s="71"/>
      <c r="D4" s="71"/>
      <c r="E4" s="71"/>
      <c r="F4" s="71"/>
      <c r="G4" s="71"/>
      <c r="H4" s="71"/>
      <c r="I4" s="71"/>
      <c r="J4" s="71"/>
      <c r="K4" s="52" t="s">
        <v>59</v>
      </c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/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/>
    </row>
    <row r="5" spans="1:135" s="64" customFormat="1" ht="14.25" customHeight="1" thickBot="1" x14ac:dyDescent="0.3">
      <c r="A5" s="61" t="str">
        <f>IF(group="","",group)</f>
        <v>ПС 110 кВ Борки</v>
      </c>
      <c r="B5" s="70"/>
      <c r="C5" s="70"/>
      <c r="D5" s="70"/>
      <c r="E5" s="70"/>
      <c r="F5" s="70"/>
      <c r="G5" s="70"/>
      <c r="H5" s="70"/>
      <c r="I5" s="70"/>
      <c r="J5" s="70"/>
      <c r="K5" s="53" t="s">
        <v>60</v>
      </c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/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/>
      <c r="DZ5" s="70"/>
      <c r="EA5" s="70"/>
      <c r="EB5" s="70"/>
      <c r="EC5" s="70"/>
      <c r="ED5" s="70"/>
      <c r="EE5" s="70"/>
    </row>
    <row r="6" spans="1:135" s="79" customFormat="1" ht="45" customHeight="1" thickBot="1" x14ac:dyDescent="0.25">
      <c r="A6" s="88" t="s">
        <v>55</v>
      </c>
      <c r="B6" s="89" t="s">
        <v>62</v>
      </c>
      <c r="C6" s="89" t="s">
        <v>63</v>
      </c>
      <c r="D6" s="89" t="s">
        <v>64</v>
      </c>
      <c r="E6" s="89" t="s">
        <v>65</v>
      </c>
      <c r="F6" s="89" t="s">
        <v>66</v>
      </c>
      <c r="G6" s="89" t="s">
        <v>67</v>
      </c>
      <c r="H6" s="89" t="s">
        <v>68</v>
      </c>
      <c r="I6" s="89" t="s">
        <v>69</v>
      </c>
      <c r="J6" s="89" t="s">
        <v>70</v>
      </c>
      <c r="K6" s="90" t="s">
        <v>71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</row>
    <row r="7" spans="1:135" x14ac:dyDescent="0.2">
      <c r="A7" s="91" t="s">
        <v>2</v>
      </c>
      <c r="B7" s="92">
        <v>0</v>
      </c>
      <c r="C7" s="92">
        <v>629.28</v>
      </c>
      <c r="D7" s="92">
        <v>688.32</v>
      </c>
      <c r="E7" s="92">
        <v>292.8</v>
      </c>
      <c r="F7" s="92">
        <v>371.52</v>
      </c>
      <c r="G7" s="92">
        <v>251.52</v>
      </c>
      <c r="H7" s="92">
        <v>395.28000000000003</v>
      </c>
      <c r="I7" s="92">
        <v>0</v>
      </c>
      <c r="J7" s="92">
        <v>16.8</v>
      </c>
      <c r="K7" s="93">
        <v>0</v>
      </c>
    </row>
    <row r="8" spans="1:135" x14ac:dyDescent="0.2">
      <c r="A8" s="94" t="s">
        <v>3</v>
      </c>
      <c r="B8" s="95">
        <v>0</v>
      </c>
      <c r="C8" s="95">
        <v>604.80000000000007</v>
      </c>
      <c r="D8" s="95">
        <v>663.84</v>
      </c>
      <c r="E8" s="95">
        <v>287.04000000000002</v>
      </c>
      <c r="F8" s="95">
        <v>359.04</v>
      </c>
      <c r="G8" s="95">
        <v>239.04</v>
      </c>
      <c r="H8" s="95">
        <v>376.56</v>
      </c>
      <c r="I8" s="95">
        <v>0</v>
      </c>
      <c r="J8" s="95">
        <v>16.8</v>
      </c>
      <c r="K8" s="96">
        <v>0</v>
      </c>
    </row>
    <row r="9" spans="1:135" x14ac:dyDescent="0.2">
      <c r="A9" s="94" t="s">
        <v>4</v>
      </c>
      <c r="B9" s="95">
        <v>0</v>
      </c>
      <c r="C9" s="95">
        <v>616.32000000000005</v>
      </c>
      <c r="D9" s="95">
        <v>708.48</v>
      </c>
      <c r="E9" s="95">
        <v>282.24</v>
      </c>
      <c r="F9" s="95">
        <v>348.48</v>
      </c>
      <c r="G9" s="95">
        <v>258.24</v>
      </c>
      <c r="H9" s="95">
        <v>425.52</v>
      </c>
      <c r="I9" s="95">
        <v>0</v>
      </c>
      <c r="J9" s="95">
        <v>18.72</v>
      </c>
      <c r="K9" s="96">
        <v>0</v>
      </c>
    </row>
    <row r="10" spans="1:135" x14ac:dyDescent="0.2">
      <c r="A10" s="94" t="s">
        <v>5</v>
      </c>
      <c r="B10" s="95">
        <v>0</v>
      </c>
      <c r="C10" s="95">
        <v>596.16</v>
      </c>
      <c r="D10" s="95">
        <v>640.80000000000007</v>
      </c>
      <c r="E10" s="95">
        <v>274.56</v>
      </c>
      <c r="F10" s="95">
        <v>343.68</v>
      </c>
      <c r="G10" s="95">
        <v>248.64000000000001</v>
      </c>
      <c r="H10" s="95">
        <v>367.2</v>
      </c>
      <c r="I10" s="95">
        <v>0</v>
      </c>
      <c r="J10" s="95">
        <v>14.4</v>
      </c>
      <c r="K10" s="96">
        <v>0</v>
      </c>
    </row>
    <row r="11" spans="1:135" x14ac:dyDescent="0.2">
      <c r="A11" s="94" t="s">
        <v>6</v>
      </c>
      <c r="B11" s="95">
        <v>0</v>
      </c>
      <c r="C11" s="95">
        <v>588.96</v>
      </c>
      <c r="D11" s="95">
        <v>702.72</v>
      </c>
      <c r="E11" s="95">
        <v>297.60000000000002</v>
      </c>
      <c r="F11" s="95">
        <v>342.72</v>
      </c>
      <c r="G11" s="95">
        <v>239.04</v>
      </c>
      <c r="H11" s="95">
        <v>403.2</v>
      </c>
      <c r="I11" s="95">
        <v>0</v>
      </c>
      <c r="J11" s="95">
        <v>17.28</v>
      </c>
      <c r="K11" s="96">
        <v>0</v>
      </c>
    </row>
    <row r="12" spans="1:135" x14ac:dyDescent="0.2">
      <c r="A12" s="94" t="s">
        <v>7</v>
      </c>
      <c r="B12" s="95">
        <v>0</v>
      </c>
      <c r="C12" s="95">
        <v>577.44000000000005</v>
      </c>
      <c r="D12" s="95">
        <v>673.92</v>
      </c>
      <c r="E12" s="95">
        <v>286.08</v>
      </c>
      <c r="F12" s="95">
        <v>342.72</v>
      </c>
      <c r="G12" s="95">
        <v>229.44</v>
      </c>
      <c r="H12" s="95">
        <v>388.08</v>
      </c>
      <c r="I12" s="95">
        <v>0</v>
      </c>
      <c r="J12" s="95">
        <v>15.84</v>
      </c>
      <c r="K12" s="96">
        <v>0</v>
      </c>
    </row>
    <row r="13" spans="1:135" x14ac:dyDescent="0.2">
      <c r="A13" s="94" t="s">
        <v>8</v>
      </c>
      <c r="B13" s="95">
        <v>0</v>
      </c>
      <c r="C13" s="95">
        <v>610.56000000000006</v>
      </c>
      <c r="D13" s="95">
        <v>632.16</v>
      </c>
      <c r="E13" s="95">
        <v>268.8</v>
      </c>
      <c r="F13" s="95">
        <v>349.44</v>
      </c>
      <c r="G13" s="95">
        <v>253.44</v>
      </c>
      <c r="H13" s="95">
        <v>363.6</v>
      </c>
      <c r="I13" s="95">
        <v>0</v>
      </c>
      <c r="J13" s="95">
        <v>16.32</v>
      </c>
      <c r="K13" s="96">
        <v>0</v>
      </c>
    </row>
    <row r="14" spans="1:135" x14ac:dyDescent="0.2">
      <c r="A14" s="94" t="s">
        <v>9</v>
      </c>
      <c r="B14" s="95">
        <v>0</v>
      </c>
      <c r="C14" s="95">
        <v>586.08000000000004</v>
      </c>
      <c r="D14" s="95">
        <v>675.36</v>
      </c>
      <c r="E14" s="95">
        <v>283.2</v>
      </c>
      <c r="F14" s="95">
        <v>340.8</v>
      </c>
      <c r="G14" s="95">
        <v>239.04</v>
      </c>
      <c r="H14" s="95">
        <v>393.12</v>
      </c>
      <c r="I14" s="95">
        <v>0</v>
      </c>
      <c r="J14" s="95">
        <v>17.760000000000002</v>
      </c>
      <c r="K14" s="96">
        <v>0</v>
      </c>
    </row>
    <row r="15" spans="1:135" x14ac:dyDescent="0.2">
      <c r="A15" s="94" t="s">
        <v>10</v>
      </c>
      <c r="B15" s="95">
        <v>0</v>
      </c>
      <c r="C15" s="95">
        <v>583.20000000000005</v>
      </c>
      <c r="D15" s="95">
        <v>691.2</v>
      </c>
      <c r="E15" s="95">
        <v>292.8</v>
      </c>
      <c r="F15" s="95">
        <v>349.44</v>
      </c>
      <c r="G15" s="95">
        <v>226.56</v>
      </c>
      <c r="H15" s="95">
        <v>396.72</v>
      </c>
      <c r="I15" s="95">
        <v>0</v>
      </c>
      <c r="J15" s="95">
        <v>17.28</v>
      </c>
      <c r="K15" s="96">
        <v>0</v>
      </c>
    </row>
    <row r="16" spans="1:135" x14ac:dyDescent="0.2">
      <c r="A16" s="94" t="s">
        <v>11</v>
      </c>
      <c r="B16" s="95">
        <v>0</v>
      </c>
      <c r="C16" s="95">
        <v>630.72</v>
      </c>
      <c r="D16" s="95">
        <v>685.44</v>
      </c>
      <c r="E16" s="95">
        <v>288</v>
      </c>
      <c r="F16" s="95">
        <v>368.64</v>
      </c>
      <c r="G16" s="95">
        <v>254.4</v>
      </c>
      <c r="H16" s="95">
        <v>398.16</v>
      </c>
      <c r="I16" s="95">
        <v>0</v>
      </c>
      <c r="J16" s="95">
        <v>16.8</v>
      </c>
      <c r="K16" s="96">
        <v>0</v>
      </c>
    </row>
    <row r="17" spans="1:11" x14ac:dyDescent="0.2">
      <c r="A17" s="94" t="s">
        <v>12</v>
      </c>
      <c r="B17" s="95">
        <v>0</v>
      </c>
      <c r="C17" s="95">
        <v>617.76</v>
      </c>
      <c r="D17" s="95">
        <v>708.48</v>
      </c>
      <c r="E17" s="95">
        <v>288</v>
      </c>
      <c r="F17" s="95">
        <v>370.56</v>
      </c>
      <c r="G17" s="95">
        <v>240</v>
      </c>
      <c r="H17" s="95">
        <v>420.48</v>
      </c>
      <c r="I17" s="95">
        <v>0</v>
      </c>
      <c r="J17" s="95">
        <v>19.68</v>
      </c>
      <c r="K17" s="96">
        <v>0</v>
      </c>
    </row>
    <row r="18" spans="1:11" x14ac:dyDescent="0.2">
      <c r="A18" s="94" t="s">
        <v>13</v>
      </c>
      <c r="B18" s="95">
        <v>0</v>
      </c>
      <c r="C18" s="95">
        <v>656.64</v>
      </c>
      <c r="D18" s="95">
        <v>711.36</v>
      </c>
      <c r="E18" s="95">
        <v>289.92</v>
      </c>
      <c r="F18" s="95">
        <v>368.64</v>
      </c>
      <c r="G18" s="95">
        <v>280.32</v>
      </c>
      <c r="H18" s="95">
        <v>421.2</v>
      </c>
      <c r="I18" s="95">
        <v>0</v>
      </c>
      <c r="J18" s="95">
        <v>17.28</v>
      </c>
      <c r="K18" s="96">
        <v>0</v>
      </c>
    </row>
    <row r="19" spans="1:11" x14ac:dyDescent="0.2">
      <c r="A19" s="94" t="s">
        <v>14</v>
      </c>
      <c r="B19" s="95">
        <v>0</v>
      </c>
      <c r="C19" s="95">
        <v>705.6</v>
      </c>
      <c r="D19" s="95">
        <v>696.96</v>
      </c>
      <c r="E19" s="95">
        <v>288</v>
      </c>
      <c r="F19" s="95">
        <v>385.92</v>
      </c>
      <c r="G19" s="95">
        <v>309.12</v>
      </c>
      <c r="H19" s="95">
        <v>408.96000000000004</v>
      </c>
      <c r="I19" s="95">
        <v>0</v>
      </c>
      <c r="J19" s="95">
        <v>20.64</v>
      </c>
      <c r="K19" s="96">
        <v>0</v>
      </c>
    </row>
    <row r="20" spans="1:11" x14ac:dyDescent="0.2">
      <c r="A20" s="94" t="s">
        <v>15</v>
      </c>
      <c r="B20" s="95">
        <v>0</v>
      </c>
      <c r="C20" s="95">
        <v>708.48</v>
      </c>
      <c r="D20" s="95">
        <v>756</v>
      </c>
      <c r="E20" s="95">
        <v>298.56</v>
      </c>
      <c r="F20" s="95">
        <v>397.44</v>
      </c>
      <c r="G20" s="95">
        <v>303.36</v>
      </c>
      <c r="H20" s="95">
        <v>455.76</v>
      </c>
      <c r="I20" s="95">
        <v>0</v>
      </c>
      <c r="J20" s="95">
        <v>15.36</v>
      </c>
      <c r="K20" s="96">
        <v>0</v>
      </c>
    </row>
    <row r="21" spans="1:11" x14ac:dyDescent="0.2">
      <c r="A21" s="94" t="s">
        <v>16</v>
      </c>
      <c r="B21" s="95">
        <v>0</v>
      </c>
      <c r="C21" s="95">
        <v>694.08</v>
      </c>
      <c r="D21" s="95">
        <v>686.88</v>
      </c>
      <c r="E21" s="95">
        <v>301.44</v>
      </c>
      <c r="F21" s="95">
        <v>381.12</v>
      </c>
      <c r="G21" s="95">
        <v>308.16000000000003</v>
      </c>
      <c r="H21" s="95">
        <v>384.48</v>
      </c>
      <c r="I21" s="95">
        <v>0</v>
      </c>
      <c r="J21" s="95">
        <v>13.44</v>
      </c>
      <c r="K21" s="96">
        <v>0</v>
      </c>
    </row>
    <row r="22" spans="1:11" x14ac:dyDescent="0.2">
      <c r="A22" s="94" t="s">
        <v>17</v>
      </c>
      <c r="B22" s="95">
        <v>0</v>
      </c>
      <c r="C22" s="95">
        <v>717.12</v>
      </c>
      <c r="D22" s="95">
        <v>871.2</v>
      </c>
      <c r="E22" s="95">
        <v>409.92</v>
      </c>
      <c r="F22" s="95">
        <v>401.28000000000003</v>
      </c>
      <c r="G22" s="95">
        <v>307.2</v>
      </c>
      <c r="H22" s="95">
        <v>461.52</v>
      </c>
      <c r="I22" s="95">
        <v>0</v>
      </c>
      <c r="J22" s="95">
        <v>17.760000000000002</v>
      </c>
      <c r="K22" s="96">
        <v>0</v>
      </c>
    </row>
    <row r="23" spans="1:11" x14ac:dyDescent="0.2">
      <c r="A23" s="94" t="s">
        <v>18</v>
      </c>
      <c r="B23" s="95">
        <v>0</v>
      </c>
      <c r="C23" s="95">
        <v>734.4</v>
      </c>
      <c r="D23" s="95">
        <v>1247.04</v>
      </c>
      <c r="E23" s="95">
        <v>760.32</v>
      </c>
      <c r="F23" s="95">
        <v>409.92</v>
      </c>
      <c r="G23" s="95">
        <v>311.04000000000002</v>
      </c>
      <c r="H23" s="95">
        <v>486</v>
      </c>
      <c r="I23" s="95">
        <v>0</v>
      </c>
      <c r="J23" s="95">
        <v>21.12</v>
      </c>
      <c r="K23" s="96">
        <v>0</v>
      </c>
    </row>
    <row r="24" spans="1:11" x14ac:dyDescent="0.2">
      <c r="A24" s="94" t="s">
        <v>19</v>
      </c>
      <c r="B24" s="95">
        <v>0</v>
      </c>
      <c r="C24" s="95">
        <v>725.76</v>
      </c>
      <c r="D24" s="95">
        <v>1235.52</v>
      </c>
      <c r="E24" s="95">
        <v>794.88</v>
      </c>
      <c r="F24" s="95">
        <v>410.88</v>
      </c>
      <c r="G24" s="95">
        <v>303.36</v>
      </c>
      <c r="H24" s="95">
        <v>439.2</v>
      </c>
      <c r="I24" s="95">
        <v>0</v>
      </c>
      <c r="J24" s="95">
        <v>19.2</v>
      </c>
      <c r="K24" s="96">
        <v>0</v>
      </c>
    </row>
    <row r="25" spans="1:11" x14ac:dyDescent="0.2">
      <c r="A25" s="94" t="s">
        <v>20</v>
      </c>
      <c r="B25" s="95">
        <v>0</v>
      </c>
      <c r="C25" s="95">
        <v>1023.84</v>
      </c>
      <c r="D25" s="95">
        <v>718.56000000000006</v>
      </c>
      <c r="E25" s="95">
        <v>218.88</v>
      </c>
      <c r="F25" s="95">
        <v>727.68000000000006</v>
      </c>
      <c r="G25" s="95">
        <v>287.04000000000002</v>
      </c>
      <c r="H25" s="95">
        <v>497.52000000000004</v>
      </c>
      <c r="I25" s="95">
        <v>0</v>
      </c>
      <c r="J25" s="95">
        <v>13.92</v>
      </c>
      <c r="K25" s="96">
        <v>0</v>
      </c>
    </row>
    <row r="26" spans="1:11" x14ac:dyDescent="0.2">
      <c r="A26" s="94" t="s">
        <v>22</v>
      </c>
      <c r="B26" s="95">
        <v>0</v>
      </c>
      <c r="C26" s="95">
        <v>1118.8800000000001</v>
      </c>
      <c r="D26" s="95">
        <v>658.08</v>
      </c>
      <c r="E26" s="95">
        <v>189.12</v>
      </c>
      <c r="F26" s="95">
        <v>800.64</v>
      </c>
      <c r="G26" s="95">
        <v>310.08</v>
      </c>
      <c r="H26" s="95">
        <v>468</v>
      </c>
      <c r="I26" s="95">
        <v>0</v>
      </c>
      <c r="J26" s="95">
        <v>12</v>
      </c>
      <c r="K26" s="96">
        <v>0</v>
      </c>
    </row>
    <row r="27" spans="1:11" x14ac:dyDescent="0.2">
      <c r="A27" s="94" t="s">
        <v>21</v>
      </c>
      <c r="B27" s="95">
        <v>0</v>
      </c>
      <c r="C27" s="95">
        <v>1055.52</v>
      </c>
      <c r="D27" s="95">
        <v>685.44</v>
      </c>
      <c r="E27" s="95">
        <v>190.08</v>
      </c>
      <c r="F27" s="95">
        <v>660.48</v>
      </c>
      <c r="G27" s="95">
        <v>369.6</v>
      </c>
      <c r="H27" s="95">
        <v>493.2</v>
      </c>
      <c r="I27" s="95">
        <v>0</v>
      </c>
      <c r="J27" s="95">
        <v>35.520000000000003</v>
      </c>
      <c r="K27" s="96">
        <v>0</v>
      </c>
    </row>
    <row r="28" spans="1:11" x14ac:dyDescent="0.2">
      <c r="A28" s="94" t="s">
        <v>23</v>
      </c>
      <c r="B28" s="95">
        <v>0</v>
      </c>
      <c r="C28" s="95">
        <v>902.88</v>
      </c>
      <c r="D28" s="95">
        <v>1156.32</v>
      </c>
      <c r="E28" s="95">
        <v>656.64</v>
      </c>
      <c r="F28" s="95">
        <v>471.36</v>
      </c>
      <c r="G28" s="95">
        <v>404.16</v>
      </c>
      <c r="H28" s="95">
        <v>499.68</v>
      </c>
      <c r="I28" s="95">
        <v>0</v>
      </c>
      <c r="J28" s="95">
        <v>37.44</v>
      </c>
      <c r="K28" s="96">
        <v>0</v>
      </c>
    </row>
    <row r="29" spans="1:11" x14ac:dyDescent="0.2">
      <c r="A29" s="94" t="s">
        <v>24</v>
      </c>
      <c r="B29" s="95">
        <v>0</v>
      </c>
      <c r="C29" s="95">
        <v>826.56000000000006</v>
      </c>
      <c r="D29" s="95">
        <v>1222.56</v>
      </c>
      <c r="E29" s="95">
        <v>734.4</v>
      </c>
      <c r="F29" s="95">
        <v>380.16</v>
      </c>
      <c r="G29" s="95">
        <v>422.40000000000003</v>
      </c>
      <c r="H29" s="95">
        <v>487.44</v>
      </c>
      <c r="I29" s="95">
        <v>0</v>
      </c>
      <c r="J29" s="95">
        <v>36.480000000000004</v>
      </c>
      <c r="K29" s="96">
        <v>0</v>
      </c>
    </row>
    <row r="30" spans="1:11" x14ac:dyDescent="0.2">
      <c r="A30" s="94" t="s">
        <v>25</v>
      </c>
      <c r="B30" s="95">
        <v>0</v>
      </c>
      <c r="C30" s="95">
        <v>823.68000000000006</v>
      </c>
      <c r="D30" s="95">
        <v>943.2</v>
      </c>
      <c r="E30" s="95">
        <v>436.8</v>
      </c>
      <c r="F30" s="95">
        <v>384.96000000000004</v>
      </c>
      <c r="G30" s="95">
        <v>412.8</v>
      </c>
      <c r="H30" s="95">
        <v>504.72</v>
      </c>
      <c r="I30" s="95">
        <v>0</v>
      </c>
      <c r="J30" s="95">
        <v>37.44</v>
      </c>
      <c r="K30" s="96">
        <v>0</v>
      </c>
    </row>
    <row r="31" spans="1:11" x14ac:dyDescent="0.2">
      <c r="A31" s="94" t="s">
        <v>26</v>
      </c>
      <c r="B31" s="95">
        <v>0</v>
      </c>
      <c r="C31" s="95">
        <v>861.12</v>
      </c>
      <c r="D31" s="95">
        <v>799.2</v>
      </c>
      <c r="E31" s="95">
        <v>269.76</v>
      </c>
      <c r="F31" s="95">
        <v>403.2</v>
      </c>
      <c r="G31" s="95">
        <v>426.24</v>
      </c>
      <c r="H31" s="95">
        <v>527.04</v>
      </c>
      <c r="I31" s="95">
        <v>0</v>
      </c>
      <c r="J31" s="95">
        <v>43.2</v>
      </c>
      <c r="K31" s="96">
        <v>0</v>
      </c>
    </row>
    <row r="32" spans="1:11" x14ac:dyDescent="0.2">
      <c r="A32" s="94" t="s">
        <v>27</v>
      </c>
      <c r="B32" s="95">
        <v>0</v>
      </c>
      <c r="C32" s="95">
        <v>830.88</v>
      </c>
      <c r="D32" s="95">
        <v>987.84</v>
      </c>
      <c r="E32" s="95">
        <v>432.96000000000004</v>
      </c>
      <c r="F32" s="95">
        <v>397.44</v>
      </c>
      <c r="G32" s="95">
        <v>401.28000000000003</v>
      </c>
      <c r="H32" s="95">
        <v>554.4</v>
      </c>
      <c r="I32" s="95">
        <v>0</v>
      </c>
      <c r="J32" s="95">
        <v>42.72</v>
      </c>
      <c r="K32" s="96">
        <v>0</v>
      </c>
    </row>
    <row r="33" spans="1:11" x14ac:dyDescent="0.2">
      <c r="A33" s="94" t="s">
        <v>28</v>
      </c>
      <c r="B33" s="95">
        <v>0</v>
      </c>
      <c r="C33" s="95">
        <v>793.44</v>
      </c>
      <c r="D33" s="95">
        <v>1264.32</v>
      </c>
      <c r="E33" s="95">
        <v>745.92</v>
      </c>
      <c r="F33" s="95">
        <v>399.36</v>
      </c>
      <c r="G33" s="95">
        <v>361.92</v>
      </c>
      <c r="H33" s="95">
        <v>517.68000000000006</v>
      </c>
      <c r="I33" s="95">
        <v>0</v>
      </c>
      <c r="J33" s="95">
        <v>41.76</v>
      </c>
      <c r="K33" s="96">
        <v>0</v>
      </c>
    </row>
    <row r="34" spans="1:11" x14ac:dyDescent="0.2">
      <c r="A34" s="94" t="s">
        <v>29</v>
      </c>
      <c r="B34" s="95">
        <v>0</v>
      </c>
      <c r="C34" s="95">
        <v>763.2</v>
      </c>
      <c r="D34" s="95">
        <v>1321.92</v>
      </c>
      <c r="E34" s="95">
        <v>785.28</v>
      </c>
      <c r="F34" s="95">
        <v>393.6</v>
      </c>
      <c r="G34" s="95">
        <v>343.68</v>
      </c>
      <c r="H34" s="95">
        <v>534.96</v>
      </c>
      <c r="I34" s="95">
        <v>0</v>
      </c>
      <c r="J34" s="95">
        <v>37.92</v>
      </c>
      <c r="K34" s="96">
        <v>0</v>
      </c>
    </row>
    <row r="35" spans="1:11" x14ac:dyDescent="0.2">
      <c r="A35" s="94" t="s">
        <v>30</v>
      </c>
      <c r="B35" s="95">
        <v>0</v>
      </c>
      <c r="C35" s="95">
        <v>806.4</v>
      </c>
      <c r="D35" s="95">
        <v>1206.72</v>
      </c>
      <c r="E35" s="95">
        <v>694.08</v>
      </c>
      <c r="F35" s="95">
        <v>416.64</v>
      </c>
      <c r="G35" s="95">
        <v>360</v>
      </c>
      <c r="H35" s="95">
        <v>512.64</v>
      </c>
      <c r="I35" s="95">
        <v>0</v>
      </c>
      <c r="J35" s="95">
        <v>39.840000000000003</v>
      </c>
      <c r="K35" s="96">
        <v>0</v>
      </c>
    </row>
    <row r="36" spans="1:11" x14ac:dyDescent="0.2">
      <c r="A36" s="94" t="s">
        <v>31</v>
      </c>
      <c r="B36" s="95">
        <v>0</v>
      </c>
      <c r="C36" s="95">
        <v>823.68000000000006</v>
      </c>
      <c r="D36" s="95">
        <v>1071.3600000000001</v>
      </c>
      <c r="E36" s="95">
        <v>583.68000000000006</v>
      </c>
      <c r="F36" s="95">
        <v>409.92</v>
      </c>
      <c r="G36" s="95">
        <v>383.04</v>
      </c>
      <c r="H36" s="95">
        <v>486</v>
      </c>
      <c r="I36" s="95">
        <v>0</v>
      </c>
      <c r="J36" s="95">
        <v>41.28</v>
      </c>
      <c r="K36" s="96">
        <v>0</v>
      </c>
    </row>
    <row r="37" spans="1:11" x14ac:dyDescent="0.2">
      <c r="A37" s="94" t="s">
        <v>32</v>
      </c>
      <c r="B37" s="95">
        <v>0</v>
      </c>
      <c r="C37" s="95">
        <v>822.24</v>
      </c>
      <c r="D37" s="95">
        <v>1065.5999999999999</v>
      </c>
      <c r="E37" s="95">
        <v>573.12</v>
      </c>
      <c r="F37" s="95">
        <v>418.56</v>
      </c>
      <c r="G37" s="95">
        <v>373.44</v>
      </c>
      <c r="H37" s="95">
        <v>491.04</v>
      </c>
      <c r="I37" s="95">
        <v>0</v>
      </c>
      <c r="J37" s="95">
        <v>40.800000000000004</v>
      </c>
      <c r="K37" s="96">
        <v>0</v>
      </c>
    </row>
    <row r="38" spans="1:11" x14ac:dyDescent="0.2">
      <c r="A38" s="94" t="s">
        <v>33</v>
      </c>
      <c r="B38" s="95">
        <v>0</v>
      </c>
      <c r="C38" s="95">
        <v>790.56000000000006</v>
      </c>
      <c r="D38" s="95">
        <v>1137.6000000000001</v>
      </c>
      <c r="E38" s="95">
        <v>698.88</v>
      </c>
      <c r="F38" s="95">
        <v>408</v>
      </c>
      <c r="G38" s="95">
        <v>351.36</v>
      </c>
      <c r="H38" s="95">
        <v>437.76</v>
      </c>
      <c r="I38" s="95">
        <v>0</v>
      </c>
      <c r="J38" s="95">
        <v>40.32</v>
      </c>
      <c r="K38" s="96">
        <v>0</v>
      </c>
    </row>
    <row r="39" spans="1:11" x14ac:dyDescent="0.2">
      <c r="A39" s="94" t="s">
        <v>34</v>
      </c>
      <c r="B39" s="95">
        <v>0</v>
      </c>
      <c r="C39" s="95">
        <v>790.56000000000006</v>
      </c>
      <c r="D39" s="95">
        <v>1088.6400000000001</v>
      </c>
      <c r="E39" s="95">
        <v>612.48</v>
      </c>
      <c r="F39" s="95">
        <v>406.08</v>
      </c>
      <c r="G39" s="95">
        <v>355.2</v>
      </c>
      <c r="H39" s="95">
        <v>475.92</v>
      </c>
      <c r="I39" s="95">
        <v>0</v>
      </c>
      <c r="J39" s="95">
        <v>41.76</v>
      </c>
      <c r="K39" s="96">
        <v>0</v>
      </c>
    </row>
    <row r="40" spans="1:11" x14ac:dyDescent="0.2">
      <c r="A40" s="94" t="s">
        <v>35</v>
      </c>
      <c r="B40" s="95">
        <v>0</v>
      </c>
      <c r="C40" s="95">
        <v>783.36</v>
      </c>
      <c r="D40" s="95">
        <v>969.12</v>
      </c>
      <c r="E40" s="95">
        <v>533.76</v>
      </c>
      <c r="F40" s="95">
        <v>399.36</v>
      </c>
      <c r="G40" s="95">
        <v>354.24</v>
      </c>
      <c r="H40" s="95">
        <v>434.88</v>
      </c>
      <c r="I40" s="95">
        <v>0</v>
      </c>
      <c r="J40" s="95">
        <v>38.880000000000003</v>
      </c>
      <c r="K40" s="96">
        <v>0</v>
      </c>
    </row>
    <row r="41" spans="1:11" x14ac:dyDescent="0.2">
      <c r="A41" s="94" t="s">
        <v>36</v>
      </c>
      <c r="B41" s="95">
        <v>0</v>
      </c>
      <c r="C41" s="95">
        <v>817.92000000000007</v>
      </c>
      <c r="D41" s="95">
        <v>967.68000000000006</v>
      </c>
      <c r="E41" s="95">
        <v>507.84000000000003</v>
      </c>
      <c r="F41" s="95">
        <v>401.28000000000003</v>
      </c>
      <c r="G41" s="95">
        <v>385.92</v>
      </c>
      <c r="H41" s="95">
        <v>458.64</v>
      </c>
      <c r="I41" s="95">
        <v>0</v>
      </c>
      <c r="J41" s="95">
        <v>42.24</v>
      </c>
      <c r="K41" s="96">
        <v>0</v>
      </c>
    </row>
    <row r="42" spans="1:11" x14ac:dyDescent="0.2">
      <c r="A42" s="94" t="s">
        <v>37</v>
      </c>
      <c r="B42" s="95">
        <v>0</v>
      </c>
      <c r="C42" s="95">
        <v>774.72</v>
      </c>
      <c r="D42" s="95">
        <v>901.44</v>
      </c>
      <c r="E42" s="95">
        <v>470.40000000000003</v>
      </c>
      <c r="F42" s="95">
        <v>389.76</v>
      </c>
      <c r="G42" s="95">
        <v>358.08</v>
      </c>
      <c r="H42" s="95">
        <v>429.84000000000003</v>
      </c>
      <c r="I42" s="95">
        <v>0</v>
      </c>
      <c r="J42" s="95">
        <v>39.840000000000003</v>
      </c>
      <c r="K42" s="96">
        <v>0</v>
      </c>
    </row>
    <row r="43" spans="1:11" x14ac:dyDescent="0.2">
      <c r="A43" s="94" t="s">
        <v>38</v>
      </c>
      <c r="B43" s="95">
        <v>0</v>
      </c>
      <c r="C43" s="95">
        <v>803.52</v>
      </c>
      <c r="D43" s="95">
        <v>917.28</v>
      </c>
      <c r="E43" s="95">
        <v>434.88</v>
      </c>
      <c r="F43" s="95">
        <v>399.36</v>
      </c>
      <c r="G43" s="95">
        <v>377.28000000000003</v>
      </c>
      <c r="H43" s="95">
        <v>480.96000000000004</v>
      </c>
      <c r="I43" s="95">
        <v>0</v>
      </c>
      <c r="J43" s="95">
        <v>38.4</v>
      </c>
      <c r="K43" s="96">
        <v>0</v>
      </c>
    </row>
    <row r="44" spans="1:11" x14ac:dyDescent="0.2">
      <c r="A44" s="94" t="s">
        <v>39</v>
      </c>
      <c r="B44" s="95">
        <v>0</v>
      </c>
      <c r="C44" s="95">
        <v>655.20000000000005</v>
      </c>
      <c r="D44" s="95">
        <v>704.16</v>
      </c>
      <c r="E44" s="95">
        <v>290.88</v>
      </c>
      <c r="F44" s="95">
        <v>369.6</v>
      </c>
      <c r="G44" s="95">
        <v>268.8</v>
      </c>
      <c r="H44" s="95">
        <v>411.84000000000003</v>
      </c>
      <c r="I44" s="95">
        <v>0</v>
      </c>
      <c r="J44" s="95">
        <v>30.72</v>
      </c>
      <c r="K44" s="96">
        <v>0</v>
      </c>
    </row>
    <row r="45" spans="1:11" x14ac:dyDescent="0.2">
      <c r="A45" s="94" t="s">
        <v>40</v>
      </c>
      <c r="B45" s="95">
        <v>0</v>
      </c>
      <c r="C45" s="95">
        <v>718.56000000000006</v>
      </c>
      <c r="D45" s="95">
        <v>856.80000000000007</v>
      </c>
      <c r="E45" s="95">
        <v>400.32</v>
      </c>
      <c r="F45" s="95">
        <v>392.64</v>
      </c>
      <c r="G45" s="95">
        <v>309.12</v>
      </c>
      <c r="H45" s="95">
        <v>455.76</v>
      </c>
      <c r="I45" s="95">
        <v>0</v>
      </c>
      <c r="J45" s="95">
        <v>26.88</v>
      </c>
      <c r="K45" s="96">
        <v>0</v>
      </c>
    </row>
    <row r="46" spans="1:11" x14ac:dyDescent="0.2">
      <c r="A46" s="94" t="s">
        <v>41</v>
      </c>
      <c r="B46" s="95">
        <v>0</v>
      </c>
      <c r="C46" s="95">
        <v>735.84</v>
      </c>
      <c r="D46" s="95">
        <v>897.12</v>
      </c>
      <c r="E46" s="95">
        <v>456.96000000000004</v>
      </c>
      <c r="F46" s="95">
        <v>390.72</v>
      </c>
      <c r="G46" s="95">
        <v>327.36</v>
      </c>
      <c r="H46" s="95">
        <v>439.92</v>
      </c>
      <c r="I46" s="95">
        <v>0</v>
      </c>
      <c r="J46" s="95">
        <v>27.84</v>
      </c>
      <c r="K46" s="96">
        <v>0</v>
      </c>
    </row>
    <row r="47" spans="1:11" x14ac:dyDescent="0.2">
      <c r="A47" s="94" t="s">
        <v>42</v>
      </c>
      <c r="B47" s="95">
        <v>0</v>
      </c>
      <c r="C47" s="95">
        <v>758.88</v>
      </c>
      <c r="D47" s="95">
        <v>918.72</v>
      </c>
      <c r="E47" s="95">
        <v>461.76</v>
      </c>
      <c r="F47" s="95">
        <v>417.6</v>
      </c>
      <c r="G47" s="95">
        <v>326.40000000000003</v>
      </c>
      <c r="H47" s="95">
        <v>456.48</v>
      </c>
      <c r="I47" s="95">
        <v>0</v>
      </c>
      <c r="J47" s="95">
        <v>28.32</v>
      </c>
      <c r="K47" s="96">
        <v>0</v>
      </c>
    </row>
    <row r="48" spans="1:11" x14ac:dyDescent="0.2">
      <c r="A48" s="94" t="s">
        <v>43</v>
      </c>
      <c r="B48" s="95">
        <v>0</v>
      </c>
      <c r="C48" s="95">
        <v>743.04</v>
      </c>
      <c r="D48" s="95">
        <v>875.52</v>
      </c>
      <c r="E48" s="95">
        <v>422.40000000000003</v>
      </c>
      <c r="F48" s="95">
        <v>416.64</v>
      </c>
      <c r="G48" s="95">
        <v>311.04000000000002</v>
      </c>
      <c r="H48" s="95">
        <v>450.72</v>
      </c>
      <c r="I48" s="95">
        <v>0</v>
      </c>
      <c r="J48" s="95">
        <v>27.36</v>
      </c>
      <c r="K48" s="96">
        <v>0</v>
      </c>
    </row>
    <row r="49" spans="1:11" x14ac:dyDescent="0.2">
      <c r="A49" s="94" t="s">
        <v>44</v>
      </c>
      <c r="B49" s="95">
        <v>0</v>
      </c>
      <c r="C49" s="95">
        <v>770.4</v>
      </c>
      <c r="D49" s="95">
        <v>761.76</v>
      </c>
      <c r="E49" s="95">
        <v>321.60000000000002</v>
      </c>
      <c r="F49" s="95">
        <v>410.88</v>
      </c>
      <c r="G49" s="95">
        <v>341.76</v>
      </c>
      <c r="H49" s="95">
        <v>439.2</v>
      </c>
      <c r="I49" s="95">
        <v>0</v>
      </c>
      <c r="J49" s="95">
        <v>29.76</v>
      </c>
      <c r="K49" s="96">
        <v>0</v>
      </c>
    </row>
    <row r="50" spans="1:11" x14ac:dyDescent="0.2">
      <c r="A50" s="94" t="s">
        <v>45</v>
      </c>
      <c r="B50" s="95">
        <v>0</v>
      </c>
      <c r="C50" s="95">
        <v>725.76</v>
      </c>
      <c r="D50" s="95">
        <v>737.28</v>
      </c>
      <c r="E50" s="95">
        <v>293.76</v>
      </c>
      <c r="F50" s="95">
        <v>408.96000000000004</v>
      </c>
      <c r="G50" s="95">
        <v>301.44</v>
      </c>
      <c r="H50" s="95">
        <v>442.8</v>
      </c>
      <c r="I50" s="95">
        <v>0</v>
      </c>
      <c r="J50" s="95">
        <v>25.92</v>
      </c>
      <c r="K50" s="96">
        <v>0</v>
      </c>
    </row>
    <row r="51" spans="1:11" x14ac:dyDescent="0.2">
      <c r="A51" s="94" t="s">
        <v>46</v>
      </c>
      <c r="B51" s="95">
        <v>0</v>
      </c>
      <c r="C51" s="95">
        <v>741.6</v>
      </c>
      <c r="D51" s="95">
        <v>833.76</v>
      </c>
      <c r="E51" s="95">
        <v>397.44</v>
      </c>
      <c r="F51" s="95">
        <v>417.6</v>
      </c>
      <c r="G51" s="95">
        <v>309.12</v>
      </c>
      <c r="H51" s="95">
        <v>436.32</v>
      </c>
      <c r="I51" s="95">
        <v>0</v>
      </c>
      <c r="J51" s="95">
        <v>24.48</v>
      </c>
      <c r="K51" s="96">
        <v>0</v>
      </c>
    </row>
    <row r="52" spans="1:11" x14ac:dyDescent="0.2">
      <c r="A52" s="94" t="s">
        <v>47</v>
      </c>
      <c r="B52" s="95">
        <v>0</v>
      </c>
      <c r="C52" s="95">
        <v>718.56000000000006</v>
      </c>
      <c r="D52" s="95">
        <v>887.04</v>
      </c>
      <c r="E52" s="95">
        <v>413.76</v>
      </c>
      <c r="F52" s="95">
        <v>427.2</v>
      </c>
      <c r="G52" s="95">
        <v>276.48</v>
      </c>
      <c r="H52" s="95">
        <v>472.32</v>
      </c>
      <c r="I52" s="95">
        <v>0</v>
      </c>
      <c r="J52" s="95">
        <v>26.400000000000002</v>
      </c>
      <c r="K52" s="96">
        <v>0</v>
      </c>
    </row>
    <row r="53" spans="1:11" x14ac:dyDescent="0.2">
      <c r="A53" s="94" t="s">
        <v>48</v>
      </c>
      <c r="B53" s="95">
        <v>0</v>
      </c>
      <c r="C53" s="95">
        <v>682.56000000000006</v>
      </c>
      <c r="D53" s="95">
        <v>848.16</v>
      </c>
      <c r="E53" s="95">
        <v>427.2</v>
      </c>
      <c r="F53" s="95">
        <v>402.24</v>
      </c>
      <c r="G53" s="95">
        <v>266.88</v>
      </c>
      <c r="H53" s="95">
        <v>421.92</v>
      </c>
      <c r="I53" s="95">
        <v>0</v>
      </c>
      <c r="J53" s="95">
        <v>24.96</v>
      </c>
      <c r="K53" s="96">
        <v>0</v>
      </c>
    </row>
    <row r="54" spans="1:11" ht="13.5" thickBot="1" x14ac:dyDescent="0.25">
      <c r="A54" s="97" t="s">
        <v>49</v>
      </c>
      <c r="B54" s="98">
        <v>0</v>
      </c>
      <c r="C54" s="98">
        <v>666.72</v>
      </c>
      <c r="D54" s="98">
        <v>761.76</v>
      </c>
      <c r="E54" s="98">
        <v>300.48</v>
      </c>
      <c r="F54" s="98">
        <v>395.52</v>
      </c>
      <c r="G54" s="98">
        <v>254.4</v>
      </c>
      <c r="H54" s="98">
        <v>460.8</v>
      </c>
      <c r="I54" s="98">
        <v>0</v>
      </c>
      <c r="J54" s="98">
        <v>25.44</v>
      </c>
      <c r="K54" s="99">
        <v>0</v>
      </c>
    </row>
    <row r="55" spans="1:11" s="63" customFormat="1" hidden="1" x14ac:dyDescent="0.2">
      <c r="A55" s="62" t="s">
        <v>51</v>
      </c>
      <c r="B55" s="63">
        <f>SUM(B7:B54)</f>
        <v>0</v>
      </c>
      <c r="C55" s="63">
        <f>SUM(C7:C54)</f>
        <v>35713.44000000001</v>
      </c>
      <c r="D55" s="63">
        <f>SUM(D7:D54)</f>
        <v>41840.640000000014</v>
      </c>
      <c r="E55" s="63">
        <f>SUM(E7:E54)</f>
        <v>20239.679999999993</v>
      </c>
      <c r="F55" s="63">
        <f>SUM(F7:F54)</f>
        <v>19759.680000000004</v>
      </c>
      <c r="G55" s="63">
        <f>SUM(G7:G54)</f>
        <v>15132.480000000003</v>
      </c>
      <c r="H55" s="63">
        <f>SUM(H7:H54)</f>
        <v>21565.439999999999</v>
      </c>
      <c r="I55" s="63">
        <f>SUM(I7:I54)</f>
        <v>0</v>
      </c>
      <c r="J55" s="63">
        <f>SUM(J7:J54)</f>
        <v>1312.3200000000002</v>
      </c>
      <c r="K55" s="63">
        <f>SUM(K7:K54)</f>
        <v>0</v>
      </c>
    </row>
    <row r="56" spans="1:11" x14ac:dyDescent="0.2">
      <c r="A56" s="63"/>
    </row>
  </sheetData>
  <phoneticPr fontId="2" type="noConversion"/>
  <pageMargins left="0.59055118110236227" right="0.59055118110236227" top="0.39370078740157483" bottom="0.59055118110236227" header="0.51181102362204722" footer="0.31496062992125984"/>
  <pageSetup paperSize="9" scale="72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2.5703125" style="66" customWidth="1"/>
    <col min="2" max="2" width="9.42578125" style="72" hidden="1" customWidth="1"/>
    <col min="3" max="3" width="16.5703125" style="47" customWidth="1"/>
    <col min="4" max="4" width="22.42578125" style="48" customWidth="1"/>
    <col min="5" max="5" width="16.5703125" style="49" hidden="1" customWidth="1"/>
    <col min="6" max="6" width="16.5703125" style="48" hidden="1" customWidth="1"/>
    <col min="7" max="16384" width="9.140625" style="1"/>
  </cols>
  <sheetData>
    <row r="1" spans="1:6" ht="12.75" customHeight="1" x14ac:dyDescent="0.25"/>
    <row r="2" spans="1:6" ht="25.5" x14ac:dyDescent="0.25">
      <c r="A2" s="39" t="str">
        <f>'Время горизонтально'!D2</f>
        <v>Мощность по фидерам по получасовым интервалам</v>
      </c>
      <c r="B2" s="67"/>
    </row>
    <row r="3" spans="1:6" ht="21" customHeight="1" x14ac:dyDescent="0.3">
      <c r="C3" s="54" t="str">
        <f>IF(isOV="","",isOV)</f>
        <v>с учетом обходных выключателей</v>
      </c>
    </row>
    <row r="4" spans="1:6" x14ac:dyDescent="0.25">
      <c r="A4" s="50" t="str">
        <f>IF(group="","",group)</f>
        <v>ПС 110 кВ Борки</v>
      </c>
      <c r="F4" s="52" t="str">
        <f>IF(energy="","",energy)</f>
        <v>реактивная энергия</v>
      </c>
    </row>
    <row r="5" spans="1:6" ht="15.75" customHeight="1" thickBot="1" x14ac:dyDescent="0.3">
      <c r="F5" s="53" t="str">
        <f>IF(period="","",period)</f>
        <v>за 19.06.2024</v>
      </c>
    </row>
    <row r="6" spans="1:6" s="51" customFormat="1" ht="34.5" customHeight="1" thickBot="1" x14ac:dyDescent="0.25">
      <c r="A6" s="34" t="s">
        <v>1</v>
      </c>
      <c r="B6" s="55" t="s">
        <v>53</v>
      </c>
      <c r="C6" s="56" t="s">
        <v>54</v>
      </c>
      <c r="D6" s="57" t="s">
        <v>74</v>
      </c>
      <c r="E6" s="44" t="s">
        <v>72</v>
      </c>
      <c r="F6" s="57" t="s">
        <v>73</v>
      </c>
    </row>
  </sheetData>
  <phoneticPr fontId="2" type="noConversion"/>
  <pageMargins left="0.75" right="0.75" top="1" bottom="1" header="0.5" footer="0.5"/>
  <pageSetup paperSize="9" scale="86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Уланова Галина Николаевна</dc:creator>
  <cp:lastModifiedBy>Уланова Галина Николаевна</cp:lastModifiedBy>
  <cp:lastPrinted>2006-09-18T11:08:43Z</cp:lastPrinted>
  <dcterms:created xsi:type="dcterms:W3CDTF">2006-01-12T11:13:46Z</dcterms:created>
  <dcterms:modified xsi:type="dcterms:W3CDTF">2024-06-24T05:41:51Z</dcterms:modified>
</cp:coreProperties>
</file>