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4" r:id="rId2"/>
    <sheet name="Вертикальный" sheetId="3" state="hidden" r:id="rId3"/>
  </sheets>
  <externalReferences>
    <externalReference r:id="rId4"/>
  </externalReferences>
  <definedNames>
    <definedName name="active_page">'Время горизонтально'!$H$65</definedName>
    <definedName name="allow_energy">'Время горизонтально'!$E$65</definedName>
    <definedName name="calc_with">'Время горизонтально'!$D$65</definedName>
    <definedName name="energy">'Время горизонтально'!$Z$4</definedName>
    <definedName name="group">'Время горизонтально'!$B$5</definedName>
    <definedName name="interval">'Время горизонтально'!$C$65</definedName>
    <definedName name="is_group">'Время горизонтально'!$F$65</definedName>
    <definedName name="isOV">'Время горизонтально'!$D$3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горизонтально'!$G$65</definedName>
  </definedNames>
  <calcPr calcId="145621"/>
</workbook>
</file>

<file path=xl/calcChain.xml><?xml version="1.0" encoding="utf-8"?>
<calcChain xmlns="http://schemas.openxmlformats.org/spreadsheetml/2006/main">
  <c r="AE55" i="4" l="1"/>
  <c r="AD55" i="4"/>
  <c r="AC55" i="4"/>
  <c r="AB55" i="4"/>
  <c r="AA55" i="4"/>
  <c r="Z55" i="4"/>
  <c r="Y55" i="4"/>
  <c r="X55" i="4"/>
  <c r="W55" i="4"/>
  <c r="V55" i="4"/>
  <c r="U55" i="4"/>
  <c r="T55" i="4"/>
  <c r="S55" i="4"/>
  <c r="R55" i="4"/>
  <c r="Q55" i="4"/>
  <c r="P55" i="4"/>
  <c r="O55" i="4"/>
  <c r="N55" i="4"/>
  <c r="M55" i="4"/>
  <c r="L55" i="4"/>
  <c r="K55" i="4"/>
  <c r="J55" i="4"/>
  <c r="I55" i="4"/>
  <c r="H55" i="4"/>
  <c r="G55" i="4"/>
  <c r="F55" i="4"/>
  <c r="E55" i="4"/>
  <c r="D55" i="4"/>
  <c r="C55" i="4"/>
  <c r="B55" i="4"/>
  <c r="A2" i="3"/>
  <c r="A5" i="4"/>
  <c r="B3" i="4"/>
  <c r="A2" i="4"/>
  <c r="C3" i="3"/>
  <c r="F5" i="3"/>
  <c r="F4" i="3"/>
  <c r="A4" i="3"/>
  <c r="AZ5" i="1"/>
  <c r="AZ4" i="1"/>
  <c r="AB5" i="1"/>
  <c r="AD3" i="1"/>
  <c r="BA10" i="1"/>
  <c r="AU10" i="1"/>
  <c r="AV10" i="1"/>
  <c r="AW10" i="1"/>
  <c r="AX10" i="1"/>
  <c r="AY10" i="1"/>
  <c r="AZ10" i="1"/>
  <c r="AK10" i="1"/>
  <c r="AL10" i="1"/>
  <c r="AM10" i="1"/>
  <c r="AN10" i="1"/>
  <c r="AO10" i="1"/>
  <c r="AP10" i="1"/>
  <c r="AQ10" i="1"/>
  <c r="AR10" i="1"/>
  <c r="AS10" i="1"/>
  <c r="AT10" i="1"/>
  <c r="AD10" i="1"/>
  <c r="AE10" i="1"/>
  <c r="AF10" i="1"/>
  <c r="AG10" i="1"/>
  <c r="AH10" i="1"/>
  <c r="AI10" i="1"/>
  <c r="AJ10" i="1"/>
  <c r="AC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  <c r="AD2" i="1"/>
</calcChain>
</file>

<file path=xl/sharedStrings.xml><?xml version="1.0" encoding="utf-8"?>
<sst xmlns="http://schemas.openxmlformats.org/spreadsheetml/2006/main" count="150" uniqueCount="95">
  <si>
    <t>№ дог</t>
  </si>
  <si>
    <t>Наименование</t>
  </si>
  <si>
    <t>00:00 - 00:30</t>
  </si>
  <si>
    <t>00:30 - 01:00</t>
  </si>
  <si>
    <t>01:00 - 01:30</t>
  </si>
  <si>
    <t>01:30 - 02:00</t>
  </si>
  <si>
    <t>02:00 - 02:30</t>
  </si>
  <si>
    <t>02:30 - 03:00</t>
  </si>
  <si>
    <t>03:00 - 03:30</t>
  </si>
  <si>
    <t>03:30 - 04:00</t>
  </si>
  <si>
    <t>04:00 - 04:30</t>
  </si>
  <si>
    <t>04:30 - 05:00</t>
  </si>
  <si>
    <t>05:00 - 05:30</t>
  </si>
  <si>
    <t>06:30 - 06:00</t>
  </si>
  <si>
    <t>06:00 - 06:30</t>
  </si>
  <si>
    <t>06:30 - 07:00</t>
  </si>
  <si>
    <t>07:00 - 07:30</t>
  </si>
  <si>
    <t>07:30 - 08:00</t>
  </si>
  <si>
    <t>08:00 - 08:30</t>
  </si>
  <si>
    <t>08:30 - 09:00</t>
  </si>
  <si>
    <t>09:00 - 09:30</t>
  </si>
  <si>
    <t>10:00 - 10:30</t>
  </si>
  <si>
    <t>9:30 - 10:00</t>
  </si>
  <si>
    <t>10:30 - 11:00</t>
  </si>
  <si>
    <t>11:00 - 11:30</t>
  </si>
  <si>
    <t>11:30 - 12:00</t>
  </si>
  <si>
    <t>12:00 - 12:30</t>
  </si>
  <si>
    <t>12:30 - 13:00</t>
  </si>
  <si>
    <t>13:00 - 13:30</t>
  </si>
  <si>
    <t>13:30 - 14:00</t>
  </si>
  <si>
    <t>14:00 - 14:30</t>
  </si>
  <si>
    <t>14:30 - 15:00</t>
  </si>
  <si>
    <t>15:00 - 15:30</t>
  </si>
  <si>
    <t>15:30 - 16:00</t>
  </si>
  <si>
    <t>16:00 - 16:30</t>
  </si>
  <si>
    <t>16:30 - 17:00</t>
  </si>
  <si>
    <t>17:00 - 17:30</t>
  </si>
  <si>
    <t>17:30 - 18:00</t>
  </si>
  <si>
    <t>18:00 - 18:30</t>
  </si>
  <si>
    <t>18:30 - 19:00</t>
  </si>
  <si>
    <t>19:00 - 19:30</t>
  </si>
  <si>
    <t>19:30 - 20:00</t>
  </si>
  <si>
    <t>20:00 - 20:30</t>
  </si>
  <si>
    <t>20:30 - 21:00</t>
  </si>
  <si>
    <t>21:00 - 21:30</t>
  </si>
  <si>
    <t>21:30 - 22:00</t>
  </si>
  <si>
    <t>22:00 - 22:30</t>
  </si>
  <si>
    <t>22:30 - 23:00</t>
  </si>
  <si>
    <t>23:00 - 23:30</t>
  </si>
  <si>
    <t>23:30 - 00:00</t>
  </si>
  <si>
    <t>EE_HH</t>
  </si>
  <si>
    <t>Сумма</t>
  </si>
  <si>
    <t>Сумма      за сутки</t>
  </si>
  <si>
    <t>Число</t>
  </si>
  <si>
    <t>Интервал</t>
  </si>
  <si>
    <t>Лимит, кВтч</t>
  </si>
  <si>
    <t>Превышение лимита, кВтч</t>
  </si>
  <si>
    <t>Время</t>
  </si>
  <si>
    <t>Мощность по фидерам по получасовым интервалам</t>
  </si>
  <si>
    <t>Мощность, кВт</t>
  </si>
  <si>
    <t>POWER_HH_FIDER</t>
  </si>
  <si>
    <t>с учетом обходных выключателей</t>
  </si>
  <si>
    <t>активная энергия</t>
  </si>
  <si>
    <t>за 19.06.2024</t>
  </si>
  <si>
    <t>ПС 110 кВ Дымково</t>
  </si>
  <si>
    <t xml:space="preserve"> 0,4 Дымково ТСН 1 ао RS</t>
  </si>
  <si>
    <t xml:space="preserve"> 0,4 Дымково ТСН 2 ао RS</t>
  </si>
  <si>
    <t xml:space="preserve"> 10 Дымково Т 1 ап RS</t>
  </si>
  <si>
    <t xml:space="preserve"> 10 Дымково Т 2 ап RS</t>
  </si>
  <si>
    <t xml:space="preserve"> 10 Дымково-АЗС ао RS</t>
  </si>
  <si>
    <t xml:space="preserve"> 10 Дымково-Добрынино ао RS</t>
  </si>
  <si>
    <t xml:space="preserve"> 10 Дымково-Каликино ао RS</t>
  </si>
  <si>
    <t xml:space="preserve"> 10 Дымково-Мастерские ао RS</t>
  </si>
  <si>
    <t xml:space="preserve"> 10 Дымково-Микрорайон ао RS</t>
  </si>
  <si>
    <t xml:space="preserve"> 10 Дымково-Резерв 6 (бывш АЗС) ао RS</t>
  </si>
  <si>
    <t xml:space="preserve"> 110 Дымково ОМВ ао RS</t>
  </si>
  <si>
    <t xml:space="preserve"> 110 Дымково ОМВ ап RS</t>
  </si>
  <si>
    <t xml:space="preserve"> 110 Дымково-В.Устюг 1 ао RS</t>
  </si>
  <si>
    <t xml:space="preserve"> 110 Дымково-В.Устюг 1 ап RS</t>
  </si>
  <si>
    <t xml:space="preserve"> 110 Дымково-В.Устюг 2 ао RS</t>
  </si>
  <si>
    <t xml:space="preserve"> 110 Дымково-В.Устюг 2 ап RS</t>
  </si>
  <si>
    <t xml:space="preserve"> 110 Дымково-К.Городок ао RS</t>
  </si>
  <si>
    <t xml:space="preserve"> 110 Дымково-К.Городок ап RS</t>
  </si>
  <si>
    <t xml:space="preserve"> 110 Дымково-Полдарса ао RS</t>
  </si>
  <si>
    <t xml:space="preserve"> 110 Дымково-Полдарса ап RS</t>
  </si>
  <si>
    <t xml:space="preserve"> 110 Дымково-У.Алексеево ао RS</t>
  </si>
  <si>
    <t xml:space="preserve"> 110 Дымково-У.Алексеево ап RS</t>
  </si>
  <si>
    <t xml:space="preserve"> 35 Дымково Т 1 ап RS</t>
  </si>
  <si>
    <t xml:space="preserve"> 35 Дымково Т 2 ап RS</t>
  </si>
  <si>
    <t xml:space="preserve"> 35 Дымково-Благовещенье ао RS</t>
  </si>
  <si>
    <t xml:space="preserve"> 35 Дымково-Благовещенье ап RS</t>
  </si>
  <si>
    <t xml:space="preserve"> 35 Дымково-Морозовица ао RS</t>
  </si>
  <si>
    <t xml:space="preserve"> 35 Дымково-Морозовица ап RS</t>
  </si>
  <si>
    <t xml:space="preserve"> 35 Дымково-Новатор ао RS</t>
  </si>
  <si>
    <t xml:space="preserve"> 35 Дымково-Новатор ап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</si>
</sst>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4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" fillId="0" borderId="0"/>
  </cellStyleXfs>
  <cellXfs count="100">
    <xf numFmtId="0" fontId="0" fillId="0" borderId="0" xfId="0"/>
    <xf numFmtId="0" fontId="3" fillId="0" borderId="0" xfId="0" applyFont="1"/>
    <xf numFmtId="3" fontId="5" fillId="0" borderId="0" xfId="0" applyNumberFormat="1" applyFont="1" applyAlignment="1">
      <alignment horizontal="right" vertical="top" wrapText="1"/>
    </xf>
    <xf numFmtId="3" fontId="5" fillId="0" borderId="0" xfId="0" applyNumberFormat="1" applyFont="1" applyAlignment="1">
      <alignment horizontal="right" vertical="top"/>
    </xf>
    <xf numFmtId="3" fontId="5" fillId="0" borderId="0" xfId="0" applyNumberFormat="1" applyFont="1" applyAlignment="1">
      <alignment horizontal="right"/>
    </xf>
    <xf numFmtId="0" fontId="5" fillId="0" borderId="0" xfId="0" applyFont="1" applyAlignment="1"/>
    <xf numFmtId="3" fontId="6" fillId="0" borderId="0" xfId="0" applyNumberFormat="1" applyFont="1" applyAlignment="1">
      <alignment horizontal="right"/>
    </xf>
    <xf numFmtId="3" fontId="6" fillId="0" borderId="0" xfId="0" applyNumberFormat="1" applyFont="1" applyAlignment="1">
      <alignment horizontal="right" vertical="top"/>
    </xf>
    <xf numFmtId="4" fontId="7" fillId="0" borderId="0" xfId="0" applyNumberFormat="1" applyFont="1" applyAlignment="1">
      <alignment horizontal="right" vertical="center"/>
    </xf>
    <xf numFmtId="3" fontId="5" fillId="0" borderId="1" xfId="0" applyNumberFormat="1" applyFont="1" applyBorder="1" applyAlignment="1">
      <alignment horizontal="right" vertical="top" wrapText="1"/>
    </xf>
    <xf numFmtId="3" fontId="5" fillId="0" borderId="1" xfId="0" applyNumberFormat="1" applyFont="1" applyBorder="1" applyAlignment="1">
      <alignment horizontal="right" vertical="top"/>
    </xf>
    <xf numFmtId="3" fontId="5" fillId="0" borderId="1" xfId="0" applyNumberFormat="1" applyFont="1" applyBorder="1" applyAlignment="1">
      <alignment horizontal="right"/>
    </xf>
    <xf numFmtId="3" fontId="5" fillId="0" borderId="2" xfId="0" applyNumberFormat="1" applyFont="1" applyBorder="1" applyAlignment="1">
      <alignment horizontal="right" vertical="top" wrapText="1"/>
    </xf>
    <xf numFmtId="3" fontId="5" fillId="0" borderId="2" xfId="0" applyNumberFormat="1" applyFont="1" applyBorder="1" applyAlignment="1">
      <alignment horizontal="right" vertical="top"/>
    </xf>
    <xf numFmtId="3" fontId="5" fillId="0" borderId="2" xfId="0" applyNumberFormat="1" applyFont="1" applyBorder="1" applyAlignment="1">
      <alignment horizontal="right"/>
    </xf>
    <xf numFmtId="0" fontId="5" fillId="0" borderId="0" xfId="0" applyFont="1" applyAlignment="1">
      <alignment horizontal="right"/>
    </xf>
    <xf numFmtId="3" fontId="8" fillId="0" borderId="0" xfId="0" applyNumberFormat="1" applyFont="1" applyAlignment="1">
      <alignment horizontal="left" vertical="top"/>
    </xf>
    <xf numFmtId="3" fontId="8" fillId="0" borderId="0" xfId="0" applyNumberFormat="1" applyFont="1" applyAlignment="1">
      <alignment horizontal="left"/>
    </xf>
    <xf numFmtId="3" fontId="9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 vertical="top"/>
    </xf>
    <xf numFmtId="3" fontId="9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left" vertical="top"/>
    </xf>
    <xf numFmtId="0" fontId="5" fillId="0" borderId="0" xfId="0" applyFont="1"/>
    <xf numFmtId="0" fontId="5" fillId="0" borderId="0" xfId="0" applyFont="1" applyAlignment="1">
      <alignment vertical="top" wrapText="1"/>
    </xf>
    <xf numFmtId="0" fontId="5" fillId="0" borderId="3" xfId="0" applyFont="1" applyBorder="1" applyAlignment="1">
      <alignment vertical="top" wrapText="1"/>
    </xf>
    <xf numFmtId="0" fontId="5" fillId="0" borderId="1" xfId="0" applyFont="1" applyBorder="1" applyAlignment="1"/>
    <xf numFmtId="0" fontId="5" fillId="0" borderId="4" xfId="0" applyFont="1" applyBorder="1" applyAlignment="1"/>
    <xf numFmtId="0" fontId="5" fillId="0" borderId="5" xfId="0" applyFont="1" applyBorder="1" applyAlignment="1">
      <alignment vertical="top" wrapText="1"/>
    </xf>
    <xf numFmtId="3" fontId="5" fillId="0" borderId="4" xfId="0" applyNumberFormat="1" applyFont="1" applyBorder="1" applyAlignment="1">
      <alignment horizontal="right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/>
    </xf>
    <xf numFmtId="3" fontId="5" fillId="0" borderId="8" xfId="0" applyNumberFormat="1" applyFont="1" applyBorder="1" applyAlignment="1">
      <alignment horizontal="right"/>
    </xf>
    <xf numFmtId="3" fontId="5" fillId="0" borderId="9" xfId="0" applyNumberFormat="1" applyFont="1" applyBorder="1" applyAlignment="1">
      <alignment horizontal="right"/>
    </xf>
    <xf numFmtId="0" fontId="10" fillId="0" borderId="10" xfId="0" applyFont="1" applyBorder="1" applyAlignment="1">
      <alignment horizontal="center" vertical="center" wrapText="1"/>
    </xf>
    <xf numFmtId="3" fontId="4" fillId="0" borderId="11" xfId="0" applyNumberFormat="1" applyFont="1" applyBorder="1" applyAlignment="1">
      <alignment horizontal="right"/>
    </xf>
    <xf numFmtId="3" fontId="4" fillId="0" borderId="12" xfId="0" applyNumberFormat="1" applyFont="1" applyBorder="1" applyAlignment="1">
      <alignment horizontal="right"/>
    </xf>
    <xf numFmtId="0" fontId="10" fillId="0" borderId="13" xfId="0" applyFont="1" applyBorder="1" applyAlignment="1">
      <alignment horizontal="right"/>
    </xf>
    <xf numFmtId="0" fontId="11" fillId="0" borderId="0" xfId="0" applyFont="1" applyAlignment="1">
      <alignment horizontal="left" vertical="top"/>
    </xf>
    <xf numFmtId="3" fontId="12" fillId="0" borderId="0" xfId="0" applyNumberFormat="1" applyFont="1" applyAlignment="1">
      <alignment horizontal="left" vertical="top"/>
    </xf>
    <xf numFmtId="4" fontId="11" fillId="0" borderId="0" xfId="0" applyNumberFormat="1" applyFont="1" applyAlignment="1">
      <alignment horizontal="left" vertical="top"/>
    </xf>
    <xf numFmtId="3" fontId="12" fillId="0" borderId="0" xfId="0" applyNumberFormat="1" applyFont="1" applyAlignment="1">
      <alignment horizontal="left"/>
    </xf>
    <xf numFmtId="3" fontId="10" fillId="0" borderId="7" xfId="0" applyNumberFormat="1" applyFont="1" applyBorder="1" applyAlignment="1">
      <alignment horizontal="center" vertical="center" wrapText="1"/>
    </xf>
    <xf numFmtId="3" fontId="10" fillId="0" borderId="14" xfId="0" applyNumberFormat="1" applyFont="1" applyBorder="1" applyAlignment="1">
      <alignment horizontal="center" vertical="center" wrapText="1"/>
    </xf>
    <xf numFmtId="3" fontId="10" fillId="0" borderId="15" xfId="0" applyNumberFormat="1" applyFont="1" applyBorder="1" applyAlignment="1">
      <alignment horizontal="center" vertical="center" wrapText="1"/>
    </xf>
    <xf numFmtId="3" fontId="10" fillId="0" borderId="16" xfId="0" applyNumberFormat="1" applyFont="1" applyBorder="1" applyAlignment="1">
      <alignment horizontal="center" vertical="center" wrapText="1"/>
    </xf>
    <xf numFmtId="0" fontId="13" fillId="0" borderId="0" xfId="0" applyFont="1"/>
    <xf numFmtId="0" fontId="13" fillId="0" borderId="0" xfId="0" applyFont="1" applyAlignment="1">
      <alignment horizontal="center"/>
    </xf>
    <xf numFmtId="4" fontId="13" fillId="0" borderId="0" xfId="0" applyNumberFormat="1" applyFont="1"/>
    <xf numFmtId="3" fontId="13" fillId="0" borderId="0" xfId="0" applyNumberFormat="1" applyFont="1"/>
    <xf numFmtId="14" fontId="10" fillId="0" borderId="0" xfId="0" applyNumberFormat="1" applyFont="1" applyAlignment="1">
      <alignment vertical="top"/>
    </xf>
    <xf numFmtId="0" fontId="3" fillId="0" borderId="0" xfId="0" applyFont="1" applyAlignment="1">
      <alignment horizontal="center" vertical="center" wrapText="1"/>
    </xf>
    <xf numFmtId="4" fontId="9" fillId="0" borderId="0" xfId="0" applyNumberFormat="1" applyFont="1" applyAlignment="1">
      <alignment horizontal="right"/>
    </xf>
    <xf numFmtId="4" fontId="10" fillId="0" borderId="0" xfId="0" applyNumberFormat="1" applyFont="1" applyAlignment="1">
      <alignment horizontal="right"/>
    </xf>
    <xf numFmtId="0" fontId="8" fillId="0" borderId="0" xfId="0" applyFont="1" applyAlignment="1">
      <alignment horizontal="center"/>
    </xf>
    <xf numFmtId="173" fontId="10" fillId="0" borderId="7" xfId="0" applyNumberFormat="1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4" fontId="10" fillId="0" borderId="14" xfId="0" applyNumberFormat="1" applyFont="1" applyBorder="1" applyAlignment="1">
      <alignment horizontal="center" vertical="center" wrapText="1"/>
    </xf>
    <xf numFmtId="0" fontId="3" fillId="0" borderId="0" xfId="0" applyFont="1" applyBorder="1"/>
    <xf numFmtId="0" fontId="10" fillId="0" borderId="0" xfId="0" applyFont="1" applyBorder="1"/>
    <xf numFmtId="0" fontId="9" fillId="0" borderId="0" xfId="0" applyFont="1" applyBorder="1" applyAlignment="1"/>
    <xf numFmtId="0" fontId="10" fillId="0" borderId="0" xfId="0" applyFont="1" applyBorder="1" applyAlignment="1"/>
    <xf numFmtId="3" fontId="4" fillId="0" borderId="0" xfId="0" applyNumberFormat="1" applyFont="1" applyBorder="1" applyAlignment="1">
      <alignment horizontal="right"/>
    </xf>
    <xf numFmtId="3" fontId="4" fillId="0" borderId="0" xfId="0" applyNumberFormat="1" applyFont="1"/>
    <xf numFmtId="0" fontId="10" fillId="0" borderId="0" xfId="0" applyFont="1"/>
    <xf numFmtId="0" fontId="9" fillId="0" borderId="0" xfId="0" applyFont="1"/>
    <xf numFmtId="0" fontId="13" fillId="0" borderId="0" xfId="0" applyFont="1" applyAlignment="1">
      <alignment vertical="top"/>
    </xf>
    <xf numFmtId="0" fontId="3" fillId="0" borderId="0" xfId="0" applyFont="1" applyAlignment="1">
      <alignment vertical="top"/>
    </xf>
    <xf numFmtId="4" fontId="3" fillId="0" borderId="0" xfId="0" applyNumberFormat="1" applyFont="1"/>
    <xf numFmtId="4" fontId="12" fillId="0" borderId="0" xfId="0" applyNumberFormat="1" applyFont="1"/>
    <xf numFmtId="4" fontId="10" fillId="0" borderId="0" xfId="0" applyNumberFormat="1" applyFont="1"/>
    <xf numFmtId="4" fontId="9" fillId="0" borderId="0" xfId="0" applyNumberFormat="1" applyFont="1"/>
    <xf numFmtId="173" fontId="13" fillId="0" borderId="0" xfId="0" applyNumberFormat="1" applyFont="1" applyAlignment="1">
      <alignment horizontal="center" vertical="top"/>
    </xf>
    <xf numFmtId="0" fontId="5" fillId="0" borderId="17" xfId="0" applyFont="1" applyBorder="1" applyAlignment="1">
      <alignment vertical="top" wrapText="1"/>
    </xf>
    <xf numFmtId="0" fontId="5" fillId="0" borderId="18" xfId="0" applyFont="1" applyBorder="1" applyAlignment="1">
      <alignment vertical="top" wrapText="1"/>
    </xf>
    <xf numFmtId="0" fontId="10" fillId="0" borderId="10" xfId="0" applyFont="1" applyBorder="1" applyAlignment="1">
      <alignment horizontal="center" vertical="center"/>
    </xf>
    <xf numFmtId="0" fontId="5" fillId="0" borderId="19" xfId="0" applyFont="1" applyBorder="1" applyAlignment="1">
      <alignment horizontal="left" vertical="top"/>
    </xf>
    <xf numFmtId="0" fontId="5" fillId="0" borderId="3" xfId="0" applyFont="1" applyBorder="1" applyAlignment="1">
      <alignment horizontal="left" vertical="top"/>
    </xf>
    <xf numFmtId="4" fontId="4" fillId="0" borderId="0" xfId="0" applyNumberFormat="1" applyFont="1" applyAlignment="1">
      <alignment vertical="center" wrapText="1"/>
    </xf>
    <xf numFmtId="0" fontId="4" fillId="0" borderId="0" xfId="0" applyFont="1" applyAlignment="1">
      <alignment vertical="center" wrapText="1"/>
    </xf>
    <xf numFmtId="3" fontId="5" fillId="0" borderId="20" xfId="0" applyNumberFormat="1" applyFont="1" applyBorder="1" applyAlignment="1">
      <alignment horizontal="right"/>
    </xf>
    <xf numFmtId="0" fontId="6" fillId="0" borderId="21" xfId="0" applyFont="1" applyBorder="1" applyAlignment="1">
      <alignment wrapText="1"/>
    </xf>
    <xf numFmtId="0" fontId="10" fillId="0" borderId="22" xfId="0" applyFont="1" applyBorder="1" applyAlignment="1">
      <alignment horizontal="right"/>
    </xf>
    <xf numFmtId="3" fontId="6" fillId="0" borderId="13" xfId="0" applyNumberFormat="1" applyFont="1" applyBorder="1" applyAlignment="1">
      <alignment horizontal="right" wrapText="1"/>
    </xf>
    <xf numFmtId="3" fontId="6" fillId="0" borderId="23" xfId="0" applyNumberFormat="1" applyFont="1" applyBorder="1" applyAlignment="1">
      <alignment horizontal="right" wrapText="1"/>
    </xf>
    <xf numFmtId="0" fontId="6" fillId="0" borderId="22" xfId="0" applyFont="1" applyBorder="1" applyAlignment="1">
      <alignment wrapText="1"/>
    </xf>
    <xf numFmtId="3" fontId="4" fillId="0" borderId="24" xfId="0" applyNumberFormat="1" applyFont="1" applyBorder="1" applyAlignment="1">
      <alignment horizontal="right" wrapText="1"/>
    </xf>
    <xf numFmtId="0" fontId="4" fillId="0" borderId="0" xfId="0" applyFont="1" applyAlignment="1"/>
    <xf numFmtId="0" fontId="10" fillId="0" borderId="25" xfId="0" applyFont="1" applyBorder="1" applyAlignment="1">
      <alignment horizontal="center" vertical="center" wrapText="1"/>
    </xf>
    <xf numFmtId="4" fontId="4" fillId="0" borderId="26" xfId="0" applyNumberFormat="1" applyFont="1" applyBorder="1" applyAlignment="1">
      <alignment vertical="center" wrapText="1"/>
    </xf>
    <xf numFmtId="4" fontId="4" fillId="0" borderId="27" xfId="0" applyNumberFormat="1" applyFont="1" applyBorder="1" applyAlignment="1">
      <alignment vertical="center" wrapText="1"/>
    </xf>
    <xf numFmtId="3" fontId="4" fillId="0" borderId="28" xfId="1" applyNumberFormat="1" applyFont="1" applyBorder="1" applyAlignment="1">
      <alignment horizontal="center" vertical="center" wrapText="1"/>
    </xf>
    <xf numFmtId="4" fontId="3" fillId="0" borderId="29" xfId="0" applyNumberFormat="1" applyFont="1" applyBorder="1"/>
    <xf numFmtId="4" fontId="3" fillId="0" borderId="30" xfId="0" applyNumberFormat="1" applyFont="1" applyBorder="1"/>
    <xf numFmtId="3" fontId="4" fillId="0" borderId="31" xfId="1" applyNumberFormat="1" applyFont="1" applyBorder="1" applyAlignment="1">
      <alignment horizontal="center" vertical="center" wrapText="1"/>
    </xf>
    <xf numFmtId="4" fontId="3" fillId="0" borderId="32" xfId="0" applyNumberFormat="1" applyFont="1" applyBorder="1"/>
    <xf numFmtId="4" fontId="3" fillId="0" borderId="33" xfId="0" applyNumberFormat="1" applyFont="1" applyBorder="1"/>
    <xf numFmtId="3" fontId="4" fillId="0" borderId="34" xfId="1" applyNumberFormat="1" applyFont="1" applyBorder="1" applyAlignment="1">
      <alignment horizontal="center" vertical="center" wrapText="1"/>
    </xf>
    <xf numFmtId="4" fontId="3" fillId="0" borderId="35" xfId="0" applyNumberFormat="1" applyFont="1" applyBorder="1"/>
    <xf numFmtId="4" fontId="3" fillId="0" borderId="36" xfId="0" applyNumberFormat="1" applyFont="1" applyBorder="1"/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65"/>
  <sheetViews>
    <sheetView zoomScaleNormal="100" zoomScaleSheetLayoutView="100" workbookViewId="0">
      <pane xSplit="2" ySplit="7" topLeftCell="C42" activePane="bottomRight" state="frozen"/>
      <selection pane="topRight" activeCell="C1" sqref="C1"/>
      <selection pane="bottomLeft" activeCell="A8" sqref="A8"/>
      <selection pane="bottomRight" activeCell="B1" sqref="B1"/>
    </sheetView>
  </sheetViews>
  <sheetFormatPr defaultRowHeight="12.75" x14ac:dyDescent="0.2"/>
  <cols>
    <col min="1" max="1" width="6" style="24" hidden="1" customWidth="1"/>
    <col min="2" max="2" width="30.7109375" style="22" customWidth="1"/>
    <col min="3" max="3" width="7.7109375" style="2" customWidth="1"/>
    <col min="4" max="11" width="7.7109375" style="3" customWidth="1"/>
    <col min="12" max="26" width="7.7109375" style="4" customWidth="1"/>
    <col min="27" max="27" width="5.7109375" style="24" hidden="1" customWidth="1"/>
    <col min="28" max="28" width="30.7109375" style="5" customWidth="1"/>
    <col min="29" max="52" width="7.7109375" style="4" customWidth="1"/>
    <col min="53" max="53" width="10.7109375" style="6" hidden="1" customWidth="1"/>
    <col min="54" max="16384" width="9.140625" style="1"/>
  </cols>
  <sheetData>
    <row r="1" spans="1:53" ht="8.25" customHeight="1" x14ac:dyDescent="0.2"/>
    <row r="2" spans="1:53" ht="24.75" customHeight="1" x14ac:dyDescent="0.35">
      <c r="C2" s="7"/>
      <c r="D2" s="39" t="s">
        <v>58</v>
      </c>
      <c r="E2" s="7"/>
      <c r="F2" s="7"/>
      <c r="G2" s="7"/>
      <c r="H2" s="7"/>
      <c r="I2" s="7"/>
      <c r="J2" s="7"/>
      <c r="AD2" s="41" t="str">
        <f>D2</f>
        <v>Мощность по фидерам по получасовым интервалам</v>
      </c>
    </row>
    <row r="3" spans="1:53" ht="15.75" customHeight="1" x14ac:dyDescent="0.3">
      <c r="C3" s="3"/>
      <c r="D3" s="16" t="s">
        <v>61</v>
      </c>
      <c r="AD3" s="17" t="str">
        <f>IF(isOV="","",isOV)</f>
        <v>с учетом обходных выключателей</v>
      </c>
    </row>
    <row r="4" spans="1:53" ht="12.75" customHeight="1" x14ac:dyDescent="0.25">
      <c r="C4" s="3"/>
      <c r="Z4" s="21" t="s">
        <v>62</v>
      </c>
      <c r="AB4" s="8"/>
      <c r="AZ4" s="18" t="str">
        <f>IF(energy="","",energy)</f>
        <v>активная энергия</v>
      </c>
    </row>
    <row r="5" spans="1:53" ht="18.75" x14ac:dyDescent="0.25">
      <c r="B5" s="38" t="s">
        <v>64</v>
      </c>
      <c r="C5" s="3"/>
      <c r="Z5" s="20" t="s">
        <v>63</v>
      </c>
      <c r="AB5" s="40" t="str">
        <f>IF(group="","",group)</f>
        <v>ПС 110 кВ Дымково</v>
      </c>
      <c r="AZ5" s="19" t="str">
        <f>IF(period="","",period)</f>
        <v>за 19.06.2024</v>
      </c>
    </row>
    <row r="6" spans="1:53" ht="13.5" thickBot="1" x14ac:dyDescent="0.25"/>
    <row r="7" spans="1:53" s="46" customFormat="1" ht="37.5" customHeight="1" thickBot="1" x14ac:dyDescent="0.3">
      <c r="A7" s="30" t="s">
        <v>0</v>
      </c>
      <c r="B7" s="75" t="s">
        <v>1</v>
      </c>
      <c r="C7" s="42" t="s">
        <v>2</v>
      </c>
      <c r="D7" s="42" t="s">
        <v>3</v>
      </c>
      <c r="E7" s="42" t="s">
        <v>4</v>
      </c>
      <c r="F7" s="42" t="s">
        <v>5</v>
      </c>
      <c r="G7" s="42" t="s">
        <v>6</v>
      </c>
      <c r="H7" s="42" t="s">
        <v>7</v>
      </c>
      <c r="I7" s="42" t="s">
        <v>8</v>
      </c>
      <c r="J7" s="42" t="s">
        <v>9</v>
      </c>
      <c r="K7" s="42" t="s">
        <v>10</v>
      </c>
      <c r="L7" s="42" t="s">
        <v>11</v>
      </c>
      <c r="M7" s="42" t="s">
        <v>12</v>
      </c>
      <c r="N7" s="42" t="s">
        <v>13</v>
      </c>
      <c r="O7" s="42" t="s">
        <v>14</v>
      </c>
      <c r="P7" s="42" t="s">
        <v>15</v>
      </c>
      <c r="Q7" s="42" t="s">
        <v>16</v>
      </c>
      <c r="R7" s="42" t="s">
        <v>17</v>
      </c>
      <c r="S7" s="42" t="s">
        <v>18</v>
      </c>
      <c r="T7" s="42" t="s">
        <v>19</v>
      </c>
      <c r="U7" s="42" t="s">
        <v>20</v>
      </c>
      <c r="V7" s="42" t="s">
        <v>22</v>
      </c>
      <c r="W7" s="42" t="s">
        <v>21</v>
      </c>
      <c r="X7" s="42" t="s">
        <v>23</v>
      </c>
      <c r="Y7" s="42" t="s">
        <v>24</v>
      </c>
      <c r="Z7" s="43" t="s">
        <v>25</v>
      </c>
      <c r="AA7" s="30" t="s">
        <v>0</v>
      </c>
      <c r="AB7" s="31" t="s">
        <v>1</v>
      </c>
      <c r="AC7" s="44" t="s">
        <v>26</v>
      </c>
      <c r="AD7" s="42" t="s">
        <v>27</v>
      </c>
      <c r="AE7" s="42" t="s">
        <v>28</v>
      </c>
      <c r="AF7" s="42" t="s">
        <v>29</v>
      </c>
      <c r="AG7" s="42" t="s">
        <v>30</v>
      </c>
      <c r="AH7" s="42" t="s">
        <v>31</v>
      </c>
      <c r="AI7" s="42" t="s">
        <v>32</v>
      </c>
      <c r="AJ7" s="42" t="s">
        <v>33</v>
      </c>
      <c r="AK7" s="42" t="s">
        <v>34</v>
      </c>
      <c r="AL7" s="42" t="s">
        <v>35</v>
      </c>
      <c r="AM7" s="42" t="s">
        <v>36</v>
      </c>
      <c r="AN7" s="42" t="s">
        <v>37</v>
      </c>
      <c r="AO7" s="42" t="s">
        <v>38</v>
      </c>
      <c r="AP7" s="42" t="s">
        <v>39</v>
      </c>
      <c r="AQ7" s="42" t="s">
        <v>40</v>
      </c>
      <c r="AR7" s="42" t="s">
        <v>41</v>
      </c>
      <c r="AS7" s="42" t="s">
        <v>42</v>
      </c>
      <c r="AT7" s="42" t="s">
        <v>43</v>
      </c>
      <c r="AU7" s="42" t="s">
        <v>44</v>
      </c>
      <c r="AV7" s="42" t="s">
        <v>45</v>
      </c>
      <c r="AW7" s="42" t="s">
        <v>46</v>
      </c>
      <c r="AX7" s="42" t="s">
        <v>47</v>
      </c>
      <c r="AY7" s="42" t="s">
        <v>48</v>
      </c>
      <c r="AZ7" s="43" t="s">
        <v>49</v>
      </c>
      <c r="BA7" s="45" t="s">
        <v>52</v>
      </c>
    </row>
    <row r="8" spans="1:53" x14ac:dyDescent="0.2">
      <c r="A8" s="73"/>
      <c r="B8" s="76"/>
      <c r="C8" s="12"/>
      <c r="D8" s="13"/>
      <c r="E8" s="13"/>
      <c r="F8" s="13"/>
      <c r="G8" s="13"/>
      <c r="H8" s="13"/>
      <c r="I8" s="13"/>
      <c r="J8" s="13"/>
      <c r="K8" s="13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32"/>
      <c r="AA8" s="28"/>
      <c r="AB8" s="27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80"/>
      <c r="BA8" s="35"/>
    </row>
    <row r="9" spans="1:53" x14ac:dyDescent="0.2">
      <c r="A9" s="74"/>
      <c r="B9" s="77"/>
      <c r="C9" s="9"/>
      <c r="D9" s="10"/>
      <c r="E9" s="10"/>
      <c r="F9" s="10"/>
      <c r="G9" s="10"/>
      <c r="H9" s="10"/>
      <c r="I9" s="10"/>
      <c r="J9" s="10"/>
      <c r="K9" s="10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33"/>
      <c r="AA9" s="25"/>
      <c r="AB9" s="26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33"/>
      <c r="BA9" s="36"/>
    </row>
    <row r="10" spans="1:53" s="87" customFormat="1" ht="16.5" thickBot="1" x14ac:dyDescent="0.3">
      <c r="A10" s="81"/>
      <c r="B10" s="82" t="s">
        <v>51</v>
      </c>
      <c r="C10" s="83">
        <f>SUM(C8:C9)</f>
        <v>0</v>
      </c>
      <c r="D10" s="83">
        <f t="shared" ref="D10:J10" si="0">SUM(D8:D9)</f>
        <v>0</v>
      </c>
      <c r="E10" s="83">
        <f t="shared" si="0"/>
        <v>0</v>
      </c>
      <c r="F10" s="83">
        <f t="shared" si="0"/>
        <v>0</v>
      </c>
      <c r="G10" s="83">
        <f t="shared" si="0"/>
        <v>0</v>
      </c>
      <c r="H10" s="83">
        <f t="shared" si="0"/>
        <v>0</v>
      </c>
      <c r="I10" s="83">
        <f t="shared" si="0"/>
        <v>0</v>
      </c>
      <c r="J10" s="83">
        <f t="shared" si="0"/>
        <v>0</v>
      </c>
      <c r="K10" s="83">
        <f t="shared" ref="K10:Z10" si="1">SUM(K8:K9)</f>
        <v>0</v>
      </c>
      <c r="L10" s="83">
        <f t="shared" si="1"/>
        <v>0</v>
      </c>
      <c r="M10" s="83">
        <f t="shared" si="1"/>
        <v>0</v>
      </c>
      <c r="N10" s="83">
        <f t="shared" si="1"/>
        <v>0</v>
      </c>
      <c r="O10" s="83">
        <f t="shared" si="1"/>
        <v>0</v>
      </c>
      <c r="P10" s="83">
        <f t="shared" si="1"/>
        <v>0</v>
      </c>
      <c r="Q10" s="83">
        <f t="shared" si="1"/>
        <v>0</v>
      </c>
      <c r="R10" s="83">
        <f t="shared" si="1"/>
        <v>0</v>
      </c>
      <c r="S10" s="83">
        <f t="shared" si="1"/>
        <v>0</v>
      </c>
      <c r="T10" s="83">
        <f t="shared" si="1"/>
        <v>0</v>
      </c>
      <c r="U10" s="83">
        <f t="shared" si="1"/>
        <v>0</v>
      </c>
      <c r="V10" s="83">
        <f t="shared" si="1"/>
        <v>0</v>
      </c>
      <c r="W10" s="83">
        <f t="shared" si="1"/>
        <v>0</v>
      </c>
      <c r="X10" s="83">
        <f t="shared" si="1"/>
        <v>0</v>
      </c>
      <c r="Y10" s="83">
        <f t="shared" si="1"/>
        <v>0</v>
      </c>
      <c r="Z10" s="84">
        <f t="shared" si="1"/>
        <v>0</v>
      </c>
      <c r="AA10" s="85"/>
      <c r="AB10" s="37" t="s">
        <v>51</v>
      </c>
      <c r="AC10" s="83">
        <f t="shared" ref="AC10:BA10" si="2">SUM(AC8:AC9)</f>
        <v>0</v>
      </c>
      <c r="AD10" s="83">
        <f t="shared" si="2"/>
        <v>0</v>
      </c>
      <c r="AE10" s="83">
        <f t="shared" si="2"/>
        <v>0</v>
      </c>
      <c r="AF10" s="83">
        <f t="shared" si="2"/>
        <v>0</v>
      </c>
      <c r="AG10" s="83">
        <f t="shared" si="2"/>
        <v>0</v>
      </c>
      <c r="AH10" s="83">
        <f t="shared" si="2"/>
        <v>0</v>
      </c>
      <c r="AI10" s="83">
        <f t="shared" si="2"/>
        <v>0</v>
      </c>
      <c r="AJ10" s="83">
        <f t="shared" si="2"/>
        <v>0</v>
      </c>
      <c r="AK10" s="83">
        <f t="shared" si="2"/>
        <v>0</v>
      </c>
      <c r="AL10" s="83">
        <f t="shared" si="2"/>
        <v>0</v>
      </c>
      <c r="AM10" s="83">
        <f t="shared" si="2"/>
        <v>0</v>
      </c>
      <c r="AN10" s="83">
        <f t="shared" si="2"/>
        <v>0</v>
      </c>
      <c r="AO10" s="83">
        <f t="shared" si="2"/>
        <v>0</v>
      </c>
      <c r="AP10" s="83">
        <f t="shared" si="2"/>
        <v>0</v>
      </c>
      <c r="AQ10" s="83">
        <f t="shared" si="2"/>
        <v>0</v>
      </c>
      <c r="AR10" s="83">
        <f t="shared" si="2"/>
        <v>0</v>
      </c>
      <c r="AS10" s="83">
        <f t="shared" si="2"/>
        <v>0</v>
      </c>
      <c r="AT10" s="83">
        <f t="shared" si="2"/>
        <v>0</v>
      </c>
      <c r="AU10" s="83">
        <f t="shared" si="2"/>
        <v>0</v>
      </c>
      <c r="AV10" s="83">
        <f t="shared" si="2"/>
        <v>0</v>
      </c>
      <c r="AW10" s="83">
        <f t="shared" si="2"/>
        <v>0</v>
      </c>
      <c r="AX10" s="83">
        <f t="shared" si="2"/>
        <v>0</v>
      </c>
      <c r="AY10" s="83">
        <f t="shared" si="2"/>
        <v>0</v>
      </c>
      <c r="AZ10" s="84">
        <f t="shared" si="2"/>
        <v>0</v>
      </c>
      <c r="BA10" s="86">
        <f t="shared" si="2"/>
        <v>0</v>
      </c>
    </row>
    <row r="11" spans="1:53" x14ac:dyDescent="0.2">
      <c r="AB11" s="15"/>
    </row>
    <row r="65" spans="2:27" ht="18" hidden="1" customHeight="1" x14ac:dyDescent="0.2">
      <c r="B65" s="23" t="s">
        <v>60</v>
      </c>
      <c r="C65" s="22">
        <v>1</v>
      </c>
      <c r="D65" s="2">
        <v>0</v>
      </c>
      <c r="E65" s="3">
        <v>0</v>
      </c>
      <c r="F65" s="3">
        <v>1</v>
      </c>
      <c r="G65" s="3">
        <v>1</v>
      </c>
      <c r="H65" s="3">
        <v>3</v>
      </c>
      <c r="AA65" s="23" t="s">
        <v>50</v>
      </c>
    </row>
  </sheetData>
  <phoneticPr fontId="2" type="noConversion"/>
  <pageMargins left="0.39370078740157483" right="0.39370078740157483" top="0.39370078740157483" bottom="0.59055118110236227" header="0.51181102362204722" footer="0.31496062992125984"/>
  <pageSetup paperSize="9" scale="61" fitToWidth="2" fitToHeight="100" orientation="landscape" verticalDpi="0" r:id="rId1"/>
  <headerFooter alignWithMargins="0">
    <oddFooter>&amp;LЭнфорс АИИС КУЭ&amp;C&amp;D  &amp;T&amp;RСтраница &amp;P из &amp;N</oddFooter>
  </headerFooter>
  <colBreaks count="1" manualBreakCount="1">
    <brk id="2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E56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 x14ac:dyDescent="0.2"/>
  <cols>
    <col min="1" max="1" width="14.42578125" style="1" customWidth="1"/>
    <col min="2" max="135" width="18.7109375" style="68" customWidth="1"/>
    <col min="136" max="147" width="18.7109375" style="1" customWidth="1"/>
    <col min="148" max="16384" width="9.140625" style="1"/>
  </cols>
  <sheetData>
    <row r="1" spans="1:135" ht="8.25" customHeight="1" x14ac:dyDescent="0.2">
      <c r="A1" s="58"/>
    </row>
    <row r="2" spans="1:135" ht="25.5" x14ac:dyDescent="0.35">
      <c r="A2" s="69" t="str">
        <f>'Время горизонтально'!D2</f>
        <v>Мощность по фидерам по получасовым интервалам</v>
      </c>
    </row>
    <row r="3" spans="1:135" ht="14.25" customHeight="1" x14ac:dyDescent="0.25">
      <c r="A3" s="59"/>
      <c r="B3" s="70" t="str">
        <f>IF(isOV="","",isOV)</f>
        <v>с учетом обходных выключателей</v>
      </c>
    </row>
    <row r="4" spans="1:135" s="65" customFormat="1" ht="14.25" customHeight="1" x14ac:dyDescent="0.25">
      <c r="A4" s="60"/>
      <c r="B4" s="71"/>
      <c r="C4" s="71"/>
      <c r="D4" s="71"/>
      <c r="E4" s="71"/>
      <c r="F4" s="71"/>
      <c r="G4" s="71"/>
      <c r="H4" s="71"/>
      <c r="I4" s="71"/>
      <c r="J4" s="71"/>
      <c r="K4" s="71"/>
      <c r="L4" s="71"/>
      <c r="M4" s="71"/>
      <c r="N4" s="71"/>
      <c r="O4" s="71"/>
      <c r="P4" s="71"/>
      <c r="Q4" s="71"/>
      <c r="R4" s="71"/>
      <c r="S4" s="71"/>
      <c r="T4" s="71"/>
      <c r="U4" s="71"/>
      <c r="V4" s="71"/>
      <c r="W4" s="71"/>
      <c r="X4" s="71"/>
      <c r="Y4" s="71"/>
      <c r="Z4" s="71"/>
      <c r="AA4" s="71"/>
      <c r="AB4" s="71"/>
      <c r="AC4" s="71"/>
      <c r="AD4" s="71"/>
      <c r="AE4" s="52" t="s">
        <v>62</v>
      </c>
      <c r="AF4" s="71"/>
      <c r="AG4" s="71"/>
      <c r="AH4" s="71"/>
      <c r="AI4" s="71"/>
      <c r="AJ4" s="71"/>
      <c r="AK4" s="71"/>
      <c r="AL4" s="71"/>
      <c r="AM4" s="71"/>
      <c r="AN4" s="71"/>
      <c r="AO4" s="71"/>
      <c r="AP4" s="71"/>
      <c r="AQ4" s="71"/>
      <c r="AR4" s="71"/>
      <c r="AS4" s="71"/>
      <c r="AT4" s="71"/>
      <c r="AU4" s="71"/>
      <c r="AV4" s="71"/>
      <c r="AW4" s="71"/>
      <c r="AX4" s="71"/>
      <c r="AY4" s="71"/>
      <c r="AZ4" s="71"/>
      <c r="BA4" s="71"/>
      <c r="BB4" s="71"/>
      <c r="BC4" s="71"/>
      <c r="BD4" s="71"/>
      <c r="BE4" s="71"/>
      <c r="BF4" s="71"/>
      <c r="BG4" s="71"/>
      <c r="BH4" s="71"/>
      <c r="BI4" s="71"/>
      <c r="BJ4" s="71"/>
      <c r="BK4" s="71"/>
      <c r="BL4" s="71"/>
      <c r="BM4" s="71"/>
      <c r="BN4" s="71"/>
      <c r="BO4" s="71"/>
      <c r="BP4" s="71"/>
      <c r="BQ4" s="71"/>
      <c r="BR4" s="71"/>
      <c r="BS4" s="71"/>
      <c r="BT4" s="71"/>
      <c r="BU4" s="71"/>
      <c r="BV4" s="71"/>
      <c r="BW4" s="71"/>
      <c r="BX4" s="71"/>
      <c r="BY4" s="71"/>
      <c r="BZ4" s="71"/>
      <c r="CA4" s="71"/>
      <c r="CB4" s="71"/>
      <c r="CC4" s="71"/>
      <c r="CD4" s="71"/>
      <c r="CE4" s="71"/>
      <c r="CF4" s="71"/>
      <c r="CG4" s="71"/>
      <c r="CH4" s="71"/>
      <c r="CI4" s="71"/>
      <c r="CJ4" s="71"/>
      <c r="CK4" s="71"/>
      <c r="CL4" s="71"/>
      <c r="CM4" s="71"/>
      <c r="CN4" s="71"/>
      <c r="CO4" s="71"/>
      <c r="CP4" s="71"/>
      <c r="CQ4" s="71"/>
      <c r="CR4" s="71"/>
      <c r="CS4" s="71"/>
      <c r="CT4" s="71"/>
      <c r="CU4" s="71"/>
      <c r="CV4" s="71"/>
      <c r="CW4" s="71"/>
      <c r="CX4" s="71"/>
      <c r="CY4" s="71"/>
      <c r="CZ4" s="71"/>
      <c r="DA4" s="71"/>
      <c r="DB4" s="71"/>
      <c r="DC4" s="71"/>
      <c r="DD4" s="71"/>
      <c r="DE4" s="71"/>
      <c r="DF4" s="71"/>
      <c r="DG4" s="71"/>
      <c r="DH4" s="71"/>
      <c r="DI4" s="71"/>
      <c r="DJ4" s="71"/>
      <c r="DK4" s="71"/>
      <c r="DL4" s="71"/>
      <c r="DM4" s="71"/>
      <c r="DN4" s="71"/>
      <c r="DO4" s="71"/>
      <c r="DP4" s="71"/>
      <c r="DQ4" s="71"/>
      <c r="DR4" s="71"/>
      <c r="DS4" s="71"/>
      <c r="DT4" s="71"/>
      <c r="DU4" s="71"/>
      <c r="DV4" s="71"/>
      <c r="DW4" s="71"/>
      <c r="DX4" s="71"/>
      <c r="DY4" s="71"/>
      <c r="DZ4" s="71"/>
      <c r="EA4" s="71"/>
      <c r="EB4" s="71"/>
      <c r="EC4" s="71"/>
      <c r="ED4" s="71"/>
      <c r="EE4" s="71"/>
    </row>
    <row r="5" spans="1:135" s="64" customFormat="1" ht="14.25" customHeight="1" thickBot="1" x14ac:dyDescent="0.3">
      <c r="A5" s="61" t="str">
        <f>IF(group="","",group)</f>
        <v>ПС 110 кВ Дымково</v>
      </c>
      <c r="B5" s="70"/>
      <c r="C5" s="70"/>
      <c r="D5" s="70"/>
      <c r="E5" s="70"/>
      <c r="F5" s="70"/>
      <c r="G5" s="70"/>
      <c r="H5" s="70"/>
      <c r="I5" s="70"/>
      <c r="J5" s="70"/>
      <c r="K5" s="70"/>
      <c r="L5" s="70"/>
      <c r="M5" s="70"/>
      <c r="N5" s="70"/>
      <c r="O5" s="70"/>
      <c r="P5" s="70"/>
      <c r="Q5" s="70"/>
      <c r="R5" s="70"/>
      <c r="S5" s="70"/>
      <c r="T5" s="70"/>
      <c r="U5" s="70"/>
      <c r="V5" s="70"/>
      <c r="W5" s="70"/>
      <c r="X5" s="70"/>
      <c r="Y5" s="70"/>
      <c r="Z5" s="70"/>
      <c r="AA5" s="70"/>
      <c r="AB5" s="70"/>
      <c r="AC5" s="70"/>
      <c r="AD5" s="70"/>
      <c r="AE5" s="53" t="s">
        <v>63</v>
      </c>
      <c r="AF5" s="70"/>
      <c r="AG5" s="70"/>
      <c r="AH5" s="70"/>
      <c r="AI5" s="70"/>
      <c r="AJ5" s="70"/>
      <c r="AK5" s="70"/>
      <c r="AL5" s="70"/>
      <c r="AM5" s="70"/>
      <c r="AN5" s="70"/>
      <c r="AO5" s="70"/>
      <c r="AP5" s="70"/>
      <c r="AQ5" s="70"/>
      <c r="AR5" s="70"/>
      <c r="AS5" s="70"/>
      <c r="AT5" s="70"/>
      <c r="AU5" s="70"/>
      <c r="AV5" s="70"/>
      <c r="AW5" s="70"/>
      <c r="AX5" s="70"/>
      <c r="AY5" s="70"/>
      <c r="AZ5" s="70"/>
      <c r="BA5" s="70"/>
      <c r="BB5" s="70"/>
      <c r="BC5" s="70"/>
      <c r="BD5" s="70"/>
      <c r="BE5" s="70"/>
      <c r="BF5" s="70"/>
      <c r="BG5" s="70"/>
      <c r="BH5" s="70"/>
      <c r="BI5" s="70"/>
      <c r="BJ5" s="70"/>
      <c r="BK5" s="70"/>
      <c r="BL5" s="70"/>
      <c r="BM5" s="70"/>
      <c r="BN5" s="70"/>
      <c r="BO5" s="70"/>
      <c r="BP5" s="70"/>
      <c r="BQ5" s="70"/>
      <c r="BR5" s="70"/>
      <c r="BS5" s="70"/>
      <c r="BT5" s="70"/>
      <c r="BU5" s="70"/>
      <c r="BV5" s="70"/>
      <c r="BW5" s="70"/>
      <c r="BX5" s="70"/>
      <c r="BY5" s="70"/>
      <c r="BZ5" s="70"/>
      <c r="CA5" s="70"/>
      <c r="CB5" s="70"/>
      <c r="CC5" s="70"/>
      <c r="CD5" s="70"/>
      <c r="CE5" s="70"/>
      <c r="CF5" s="70"/>
      <c r="CG5" s="70"/>
      <c r="CH5" s="70"/>
      <c r="CI5" s="70"/>
      <c r="CJ5" s="70"/>
      <c r="CK5" s="70"/>
      <c r="CL5" s="70"/>
      <c r="CM5" s="70"/>
      <c r="CN5" s="70"/>
      <c r="CO5" s="70"/>
      <c r="CP5" s="70"/>
      <c r="CQ5" s="70"/>
      <c r="CR5" s="70"/>
      <c r="CS5" s="70"/>
      <c r="CT5" s="70"/>
      <c r="CU5" s="70"/>
      <c r="CV5" s="70"/>
      <c r="CW5" s="70"/>
      <c r="CX5" s="70"/>
      <c r="CY5" s="70"/>
      <c r="CZ5" s="70"/>
      <c r="DA5" s="70"/>
      <c r="DB5" s="70"/>
      <c r="DC5" s="70"/>
      <c r="DD5" s="70"/>
      <c r="DE5" s="70"/>
      <c r="DF5" s="70"/>
      <c r="DG5" s="70"/>
      <c r="DH5" s="70"/>
      <c r="DI5" s="70"/>
      <c r="DJ5" s="70"/>
      <c r="DK5" s="70"/>
      <c r="DL5" s="70"/>
      <c r="DM5" s="70"/>
      <c r="DN5" s="70"/>
      <c r="DO5" s="70"/>
      <c r="DP5" s="70"/>
      <c r="DQ5" s="70"/>
      <c r="DR5" s="70"/>
      <c r="DS5" s="70"/>
      <c r="DT5" s="70"/>
      <c r="DU5" s="70"/>
      <c r="DV5" s="70"/>
      <c r="DW5" s="70"/>
      <c r="DX5" s="70"/>
      <c r="DY5" s="70"/>
      <c r="DZ5" s="70"/>
      <c r="EA5" s="70"/>
      <c r="EB5" s="70"/>
      <c r="EC5" s="70"/>
      <c r="ED5" s="70"/>
      <c r="EE5" s="70"/>
    </row>
    <row r="6" spans="1:135" s="79" customFormat="1" ht="45" customHeight="1" thickBot="1" x14ac:dyDescent="0.25">
      <c r="A6" s="88" t="s">
        <v>57</v>
      </c>
      <c r="B6" s="89" t="s">
        <v>65</v>
      </c>
      <c r="C6" s="89" t="s">
        <v>66</v>
      </c>
      <c r="D6" s="89" t="s">
        <v>67</v>
      </c>
      <c r="E6" s="89" t="s">
        <v>68</v>
      </c>
      <c r="F6" s="89" t="s">
        <v>69</v>
      </c>
      <c r="G6" s="89" t="s">
        <v>70</v>
      </c>
      <c r="H6" s="89" t="s">
        <v>71</v>
      </c>
      <c r="I6" s="89" t="s">
        <v>72</v>
      </c>
      <c r="J6" s="89" t="s">
        <v>73</v>
      </c>
      <c r="K6" s="89" t="s">
        <v>74</v>
      </c>
      <c r="L6" s="89" t="s">
        <v>75</v>
      </c>
      <c r="M6" s="89" t="s">
        <v>76</v>
      </c>
      <c r="N6" s="89" t="s">
        <v>77</v>
      </c>
      <c r="O6" s="89" t="s">
        <v>78</v>
      </c>
      <c r="P6" s="89" t="s">
        <v>79</v>
      </c>
      <c r="Q6" s="89" t="s">
        <v>80</v>
      </c>
      <c r="R6" s="89" t="s">
        <v>81</v>
      </c>
      <c r="S6" s="89" t="s">
        <v>82</v>
      </c>
      <c r="T6" s="89" t="s">
        <v>83</v>
      </c>
      <c r="U6" s="89" t="s">
        <v>84</v>
      </c>
      <c r="V6" s="89" t="s">
        <v>85</v>
      </c>
      <c r="W6" s="89" t="s">
        <v>86</v>
      </c>
      <c r="X6" s="89" t="s">
        <v>87</v>
      </c>
      <c r="Y6" s="89" t="s">
        <v>88</v>
      </c>
      <c r="Z6" s="89" t="s">
        <v>89</v>
      </c>
      <c r="AA6" s="89" t="s">
        <v>90</v>
      </c>
      <c r="AB6" s="89" t="s">
        <v>91</v>
      </c>
      <c r="AC6" s="89" t="s">
        <v>92</v>
      </c>
      <c r="AD6" s="89" t="s">
        <v>93</v>
      </c>
      <c r="AE6" s="90" t="s">
        <v>94</v>
      </c>
      <c r="AF6" s="78"/>
      <c r="AG6" s="78"/>
      <c r="AH6" s="78"/>
      <c r="AI6" s="78"/>
      <c r="AJ6" s="78"/>
      <c r="AK6" s="78"/>
      <c r="AL6" s="78"/>
      <c r="AM6" s="78"/>
      <c r="AN6" s="78"/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  <c r="BG6" s="78"/>
      <c r="BH6" s="78"/>
      <c r="BI6" s="78"/>
      <c r="BJ6" s="78"/>
      <c r="BK6" s="78"/>
      <c r="BL6" s="78"/>
      <c r="BM6" s="78"/>
      <c r="BN6" s="78"/>
      <c r="BO6" s="78"/>
      <c r="BP6" s="78"/>
      <c r="BQ6" s="78"/>
      <c r="BR6" s="78"/>
      <c r="BS6" s="78"/>
      <c r="BT6" s="78"/>
      <c r="BU6" s="78"/>
      <c r="BV6" s="78"/>
      <c r="BW6" s="78"/>
      <c r="BX6" s="78"/>
      <c r="BY6" s="78"/>
      <c r="BZ6" s="78"/>
      <c r="CA6" s="78"/>
      <c r="CB6" s="78"/>
      <c r="CC6" s="78"/>
      <c r="CD6" s="78"/>
      <c r="CE6" s="78"/>
      <c r="CF6" s="78"/>
      <c r="CG6" s="78"/>
      <c r="CH6" s="78"/>
      <c r="CI6" s="78"/>
      <c r="CJ6" s="78"/>
      <c r="CK6" s="78"/>
      <c r="CL6" s="78"/>
      <c r="CM6" s="78"/>
      <c r="CN6" s="78"/>
      <c r="CO6" s="78"/>
      <c r="CP6" s="78"/>
      <c r="CQ6" s="78"/>
      <c r="CR6" s="78"/>
      <c r="CS6" s="78"/>
      <c r="CT6" s="78"/>
      <c r="CU6" s="78"/>
      <c r="CV6" s="78"/>
      <c r="CW6" s="78"/>
      <c r="CX6" s="78"/>
      <c r="CY6" s="78"/>
      <c r="CZ6" s="78"/>
      <c r="DA6" s="78"/>
      <c r="DB6" s="78"/>
      <c r="DC6" s="78"/>
      <c r="DD6" s="78"/>
      <c r="DE6" s="78"/>
      <c r="DF6" s="78"/>
      <c r="DG6" s="78"/>
      <c r="DH6" s="78"/>
      <c r="DI6" s="78"/>
      <c r="DJ6" s="78"/>
      <c r="DK6" s="78"/>
      <c r="DL6" s="78"/>
      <c r="DM6" s="78"/>
      <c r="DN6" s="78"/>
      <c r="DO6" s="78"/>
      <c r="DP6" s="78"/>
      <c r="DQ6" s="78"/>
      <c r="DR6" s="78"/>
      <c r="DS6" s="78"/>
      <c r="DT6" s="78"/>
      <c r="DU6" s="78"/>
      <c r="DV6" s="78"/>
      <c r="DW6" s="78"/>
      <c r="DX6" s="78"/>
      <c r="DY6" s="78"/>
      <c r="DZ6" s="78"/>
      <c r="EA6" s="78"/>
      <c r="EB6" s="78"/>
      <c r="EC6" s="78"/>
      <c r="ED6" s="78"/>
      <c r="EE6" s="78"/>
    </row>
    <row r="7" spans="1:135" x14ac:dyDescent="0.2">
      <c r="A7" s="91" t="s">
        <v>2</v>
      </c>
      <c r="B7" s="92">
        <v>2.04</v>
      </c>
      <c r="C7" s="92">
        <v>0.72</v>
      </c>
      <c r="D7" s="92">
        <v>164</v>
      </c>
      <c r="E7" s="92">
        <v>196</v>
      </c>
      <c r="F7" s="92">
        <v>54.4</v>
      </c>
      <c r="G7" s="92">
        <v>190.8</v>
      </c>
      <c r="H7" s="92">
        <v>109.60000000000001</v>
      </c>
      <c r="I7" s="92">
        <v>4</v>
      </c>
      <c r="J7" s="92">
        <v>0</v>
      </c>
      <c r="K7" s="92">
        <v>0</v>
      </c>
      <c r="L7" s="92">
        <v>0</v>
      </c>
      <c r="M7" s="92">
        <v>0</v>
      </c>
      <c r="N7" s="92">
        <v>0</v>
      </c>
      <c r="O7" s="92">
        <v>22585.200000000001</v>
      </c>
      <c r="P7" s="92">
        <v>0</v>
      </c>
      <c r="Q7" s="92">
        <v>23152.799999999999</v>
      </c>
      <c r="R7" s="92">
        <v>25278</v>
      </c>
      <c r="S7" s="92">
        <v>0</v>
      </c>
      <c r="T7" s="92">
        <v>15404.4</v>
      </c>
      <c r="U7" s="92">
        <v>0</v>
      </c>
      <c r="V7" s="92">
        <v>303.60000000000002</v>
      </c>
      <c r="W7" s="92">
        <v>0</v>
      </c>
      <c r="X7" s="92">
        <v>3956.4</v>
      </c>
      <c r="Y7" s="92">
        <v>382.2</v>
      </c>
      <c r="Z7" s="92">
        <v>386.40000000000003</v>
      </c>
      <c r="AA7" s="92">
        <v>0</v>
      </c>
      <c r="AB7" s="92">
        <v>758.1</v>
      </c>
      <c r="AC7" s="92">
        <v>0</v>
      </c>
      <c r="AD7" s="92">
        <v>3246.6</v>
      </c>
      <c r="AE7" s="93">
        <v>0</v>
      </c>
    </row>
    <row r="8" spans="1:135" x14ac:dyDescent="0.2">
      <c r="A8" s="94" t="s">
        <v>3</v>
      </c>
      <c r="B8" s="95">
        <v>2.04</v>
      </c>
      <c r="C8" s="95">
        <v>0.72</v>
      </c>
      <c r="D8" s="95">
        <v>164</v>
      </c>
      <c r="E8" s="95">
        <v>188</v>
      </c>
      <c r="F8" s="95">
        <v>55.2</v>
      </c>
      <c r="G8" s="95">
        <v>185.6</v>
      </c>
      <c r="H8" s="95">
        <v>109.2</v>
      </c>
      <c r="I8" s="95">
        <v>4.4000000000000004</v>
      </c>
      <c r="J8" s="95">
        <v>0</v>
      </c>
      <c r="K8" s="95">
        <v>0</v>
      </c>
      <c r="L8" s="95">
        <v>0</v>
      </c>
      <c r="M8" s="95">
        <v>0</v>
      </c>
      <c r="N8" s="95">
        <v>0</v>
      </c>
      <c r="O8" s="95">
        <v>24076.799999999999</v>
      </c>
      <c r="P8" s="95">
        <v>0</v>
      </c>
      <c r="Q8" s="95">
        <v>24644.400000000001</v>
      </c>
      <c r="R8" s="95">
        <v>27482.400000000001</v>
      </c>
      <c r="S8" s="95">
        <v>0</v>
      </c>
      <c r="T8" s="95">
        <v>16236</v>
      </c>
      <c r="U8" s="95">
        <v>0</v>
      </c>
      <c r="V8" s="95">
        <v>290.40000000000003</v>
      </c>
      <c r="W8" s="95">
        <v>0</v>
      </c>
      <c r="X8" s="95">
        <v>3952.2000000000003</v>
      </c>
      <c r="Y8" s="95">
        <v>365.40000000000003</v>
      </c>
      <c r="Z8" s="95">
        <v>365.40000000000003</v>
      </c>
      <c r="AA8" s="95">
        <v>0</v>
      </c>
      <c r="AB8" s="95">
        <v>751.80000000000007</v>
      </c>
      <c r="AC8" s="95">
        <v>0</v>
      </c>
      <c r="AD8" s="95">
        <v>3242.4</v>
      </c>
      <c r="AE8" s="96">
        <v>0</v>
      </c>
    </row>
    <row r="9" spans="1:135" x14ac:dyDescent="0.2">
      <c r="A9" s="94" t="s">
        <v>4</v>
      </c>
      <c r="B9" s="95">
        <v>2.04</v>
      </c>
      <c r="C9" s="95">
        <v>0.72</v>
      </c>
      <c r="D9" s="95">
        <v>164</v>
      </c>
      <c r="E9" s="95">
        <v>188</v>
      </c>
      <c r="F9" s="95">
        <v>52.800000000000004</v>
      </c>
      <c r="G9" s="95">
        <v>180.8</v>
      </c>
      <c r="H9" s="95">
        <v>109.60000000000001</v>
      </c>
      <c r="I9" s="95">
        <v>4.8</v>
      </c>
      <c r="J9" s="95">
        <v>0</v>
      </c>
      <c r="K9" s="95">
        <v>0</v>
      </c>
      <c r="L9" s="95">
        <v>0</v>
      </c>
      <c r="M9" s="95">
        <v>0</v>
      </c>
      <c r="N9" s="95">
        <v>0</v>
      </c>
      <c r="O9" s="95">
        <v>24934.799999999999</v>
      </c>
      <c r="P9" s="95">
        <v>0</v>
      </c>
      <c r="Q9" s="95">
        <v>25476</v>
      </c>
      <c r="R9" s="95">
        <v>29079.600000000002</v>
      </c>
      <c r="S9" s="95">
        <v>0</v>
      </c>
      <c r="T9" s="95">
        <v>16592.400000000001</v>
      </c>
      <c r="U9" s="95">
        <v>0</v>
      </c>
      <c r="V9" s="95">
        <v>290.40000000000003</v>
      </c>
      <c r="W9" s="95">
        <v>0</v>
      </c>
      <c r="X9" s="95">
        <v>3670.8</v>
      </c>
      <c r="Y9" s="95">
        <v>336</v>
      </c>
      <c r="Z9" s="95">
        <v>336</v>
      </c>
      <c r="AA9" s="95">
        <v>0</v>
      </c>
      <c r="AB9" s="95">
        <v>739.2</v>
      </c>
      <c r="AC9" s="95">
        <v>0</v>
      </c>
      <c r="AD9" s="95">
        <v>2982</v>
      </c>
      <c r="AE9" s="96">
        <v>0</v>
      </c>
    </row>
    <row r="10" spans="1:135" x14ac:dyDescent="0.2">
      <c r="A10" s="94" t="s">
        <v>5</v>
      </c>
      <c r="B10" s="95">
        <v>2.04</v>
      </c>
      <c r="C10" s="95">
        <v>0.72</v>
      </c>
      <c r="D10" s="95">
        <v>164</v>
      </c>
      <c r="E10" s="95">
        <v>184</v>
      </c>
      <c r="F10" s="95">
        <v>52</v>
      </c>
      <c r="G10" s="95">
        <v>179.20000000000002</v>
      </c>
      <c r="H10" s="95">
        <v>108.8</v>
      </c>
      <c r="I10" s="95">
        <v>4</v>
      </c>
      <c r="J10" s="95">
        <v>0</v>
      </c>
      <c r="K10" s="95">
        <v>0</v>
      </c>
      <c r="L10" s="95">
        <v>0</v>
      </c>
      <c r="M10" s="95">
        <v>0</v>
      </c>
      <c r="N10" s="95">
        <v>0</v>
      </c>
      <c r="O10" s="95">
        <v>26347.200000000001</v>
      </c>
      <c r="P10" s="95">
        <v>0</v>
      </c>
      <c r="Q10" s="95">
        <v>26954.400000000001</v>
      </c>
      <c r="R10" s="95">
        <v>30729.600000000002</v>
      </c>
      <c r="S10" s="95">
        <v>0</v>
      </c>
      <c r="T10" s="95">
        <v>17608.8</v>
      </c>
      <c r="U10" s="95">
        <v>0</v>
      </c>
      <c r="V10" s="95">
        <v>250.8</v>
      </c>
      <c r="W10" s="95">
        <v>0</v>
      </c>
      <c r="X10" s="95">
        <v>3985.8</v>
      </c>
      <c r="Y10" s="95">
        <v>323.40000000000003</v>
      </c>
      <c r="Z10" s="95">
        <v>323.40000000000003</v>
      </c>
      <c r="AA10" s="95">
        <v>0</v>
      </c>
      <c r="AB10" s="95">
        <v>724.5</v>
      </c>
      <c r="AC10" s="95">
        <v>0</v>
      </c>
      <c r="AD10" s="95">
        <v>3305.4</v>
      </c>
      <c r="AE10" s="96">
        <v>0</v>
      </c>
    </row>
    <row r="11" spans="1:135" x14ac:dyDescent="0.2">
      <c r="A11" s="94" t="s">
        <v>6</v>
      </c>
      <c r="B11" s="95">
        <v>2.16</v>
      </c>
      <c r="C11" s="95">
        <v>0.72</v>
      </c>
      <c r="D11" s="95">
        <v>168</v>
      </c>
      <c r="E11" s="95">
        <v>176</v>
      </c>
      <c r="F11" s="95">
        <v>44.800000000000004</v>
      </c>
      <c r="G11" s="95">
        <v>172.4</v>
      </c>
      <c r="H11" s="95">
        <v>108.8</v>
      </c>
      <c r="I11" s="95">
        <v>5.2</v>
      </c>
      <c r="J11" s="95">
        <v>0</v>
      </c>
      <c r="K11" s="95">
        <v>0</v>
      </c>
      <c r="L11" s="95">
        <v>0</v>
      </c>
      <c r="M11" s="95">
        <v>0</v>
      </c>
      <c r="N11" s="95">
        <v>0</v>
      </c>
      <c r="O11" s="95">
        <v>27007.200000000001</v>
      </c>
      <c r="P11" s="95">
        <v>0</v>
      </c>
      <c r="Q11" s="95">
        <v>27588</v>
      </c>
      <c r="R11" s="95">
        <v>31996.799999999999</v>
      </c>
      <c r="S11" s="95">
        <v>0</v>
      </c>
      <c r="T11" s="95">
        <v>17793.600000000002</v>
      </c>
      <c r="U11" s="95">
        <v>0</v>
      </c>
      <c r="V11" s="95">
        <v>250.8</v>
      </c>
      <c r="W11" s="95">
        <v>0</v>
      </c>
      <c r="X11" s="95">
        <v>3872.4</v>
      </c>
      <c r="Y11" s="95">
        <v>306.60000000000002</v>
      </c>
      <c r="Z11" s="95">
        <v>310.8</v>
      </c>
      <c r="AA11" s="95">
        <v>0</v>
      </c>
      <c r="AB11" s="95">
        <v>730.80000000000007</v>
      </c>
      <c r="AC11" s="95">
        <v>0</v>
      </c>
      <c r="AD11" s="95">
        <v>3183.6</v>
      </c>
      <c r="AE11" s="96">
        <v>0</v>
      </c>
    </row>
    <row r="12" spans="1:135" x14ac:dyDescent="0.2">
      <c r="A12" s="94" t="s">
        <v>7</v>
      </c>
      <c r="B12" s="95">
        <v>2.04</v>
      </c>
      <c r="C12" s="95">
        <v>0.72</v>
      </c>
      <c r="D12" s="95">
        <v>56</v>
      </c>
      <c r="E12" s="95">
        <v>172</v>
      </c>
      <c r="F12" s="95">
        <v>45.6</v>
      </c>
      <c r="G12" s="95">
        <v>166.4</v>
      </c>
      <c r="H12" s="95">
        <v>15.6</v>
      </c>
      <c r="I12" s="95">
        <v>3.2</v>
      </c>
      <c r="J12" s="95">
        <v>0</v>
      </c>
      <c r="K12" s="95">
        <v>0</v>
      </c>
      <c r="L12" s="95">
        <v>0</v>
      </c>
      <c r="M12" s="95">
        <v>0</v>
      </c>
      <c r="N12" s="95">
        <v>0</v>
      </c>
      <c r="O12" s="95">
        <v>27548.400000000001</v>
      </c>
      <c r="P12" s="95">
        <v>0</v>
      </c>
      <c r="Q12" s="95">
        <v>28155.600000000002</v>
      </c>
      <c r="R12" s="95">
        <v>33145.199999999997</v>
      </c>
      <c r="S12" s="95">
        <v>0</v>
      </c>
      <c r="T12" s="95">
        <v>17938.8</v>
      </c>
      <c r="U12" s="95">
        <v>0</v>
      </c>
      <c r="V12" s="95">
        <v>224.4</v>
      </c>
      <c r="W12" s="95">
        <v>0</v>
      </c>
      <c r="X12" s="95">
        <v>3822</v>
      </c>
      <c r="Y12" s="95">
        <v>285.60000000000002</v>
      </c>
      <c r="Z12" s="95">
        <v>285.60000000000002</v>
      </c>
      <c r="AA12" s="95">
        <v>0</v>
      </c>
      <c r="AB12" s="95">
        <v>709.80000000000007</v>
      </c>
      <c r="AC12" s="95">
        <v>0</v>
      </c>
      <c r="AD12" s="95">
        <v>3154.2000000000003</v>
      </c>
      <c r="AE12" s="96">
        <v>0</v>
      </c>
    </row>
    <row r="13" spans="1:135" x14ac:dyDescent="0.2">
      <c r="A13" s="94" t="s">
        <v>8</v>
      </c>
      <c r="B13" s="95">
        <v>2.04</v>
      </c>
      <c r="C13" s="95">
        <v>0.72</v>
      </c>
      <c r="D13" s="95">
        <v>48</v>
      </c>
      <c r="E13" s="95">
        <v>172</v>
      </c>
      <c r="F13" s="95">
        <v>42.4</v>
      </c>
      <c r="G13" s="95">
        <v>169.20000000000002</v>
      </c>
      <c r="H13" s="95">
        <v>3.6</v>
      </c>
      <c r="I13" s="95">
        <v>3.2</v>
      </c>
      <c r="J13" s="95">
        <v>0</v>
      </c>
      <c r="K13" s="95">
        <v>0</v>
      </c>
      <c r="L13" s="95">
        <v>0</v>
      </c>
      <c r="M13" s="95">
        <v>0</v>
      </c>
      <c r="N13" s="95">
        <v>0</v>
      </c>
      <c r="O13" s="95">
        <v>27403.200000000001</v>
      </c>
      <c r="P13" s="95">
        <v>0</v>
      </c>
      <c r="Q13" s="95">
        <v>28050</v>
      </c>
      <c r="R13" s="95">
        <v>33567.599999999999</v>
      </c>
      <c r="S13" s="95">
        <v>0</v>
      </c>
      <c r="T13" s="95">
        <v>17212.8</v>
      </c>
      <c r="U13" s="95">
        <v>0</v>
      </c>
      <c r="V13" s="95">
        <v>237.6</v>
      </c>
      <c r="W13" s="95">
        <v>0</v>
      </c>
      <c r="X13" s="95">
        <v>3876.6</v>
      </c>
      <c r="Y13" s="95">
        <v>285.60000000000002</v>
      </c>
      <c r="Z13" s="95">
        <v>289.8</v>
      </c>
      <c r="AA13" s="95">
        <v>0</v>
      </c>
      <c r="AB13" s="95">
        <v>703.5</v>
      </c>
      <c r="AC13" s="95">
        <v>0</v>
      </c>
      <c r="AD13" s="95">
        <v>3217.2000000000003</v>
      </c>
      <c r="AE13" s="96">
        <v>0</v>
      </c>
    </row>
    <row r="14" spans="1:135" x14ac:dyDescent="0.2">
      <c r="A14" s="94" t="s">
        <v>9</v>
      </c>
      <c r="B14" s="95">
        <v>2.04</v>
      </c>
      <c r="C14" s="95">
        <v>0.84</v>
      </c>
      <c r="D14" s="95">
        <v>52</v>
      </c>
      <c r="E14" s="95">
        <v>168</v>
      </c>
      <c r="F14" s="95">
        <v>43.2</v>
      </c>
      <c r="G14" s="95">
        <v>166</v>
      </c>
      <c r="H14" s="95">
        <v>4</v>
      </c>
      <c r="I14" s="95">
        <v>3.2</v>
      </c>
      <c r="J14" s="95">
        <v>0</v>
      </c>
      <c r="K14" s="95">
        <v>0</v>
      </c>
      <c r="L14" s="95">
        <v>0</v>
      </c>
      <c r="M14" s="95">
        <v>0</v>
      </c>
      <c r="N14" s="95">
        <v>0</v>
      </c>
      <c r="O14" s="95">
        <v>26782.799999999999</v>
      </c>
      <c r="P14" s="95">
        <v>0</v>
      </c>
      <c r="Q14" s="95">
        <v>27416.400000000001</v>
      </c>
      <c r="R14" s="95">
        <v>33528</v>
      </c>
      <c r="S14" s="95">
        <v>0</v>
      </c>
      <c r="T14" s="95">
        <v>16011.6</v>
      </c>
      <c r="U14" s="95">
        <v>0</v>
      </c>
      <c r="V14" s="95">
        <v>224.4</v>
      </c>
      <c r="W14" s="95">
        <v>0</v>
      </c>
      <c r="X14" s="95">
        <v>3893.4</v>
      </c>
      <c r="Y14" s="95">
        <v>281.40000000000003</v>
      </c>
      <c r="Z14" s="95">
        <v>277.2</v>
      </c>
      <c r="AA14" s="95">
        <v>0</v>
      </c>
      <c r="AB14" s="95">
        <v>701.4</v>
      </c>
      <c r="AC14" s="95">
        <v>0</v>
      </c>
      <c r="AD14" s="95">
        <v>3234</v>
      </c>
      <c r="AE14" s="96">
        <v>0</v>
      </c>
    </row>
    <row r="15" spans="1:135" x14ac:dyDescent="0.2">
      <c r="A15" s="94" t="s">
        <v>10</v>
      </c>
      <c r="B15" s="95">
        <v>2.04</v>
      </c>
      <c r="C15" s="95">
        <v>0.72</v>
      </c>
      <c r="D15" s="95">
        <v>52</v>
      </c>
      <c r="E15" s="95">
        <v>176</v>
      </c>
      <c r="F15" s="95">
        <v>44</v>
      </c>
      <c r="G15" s="95">
        <v>170.4</v>
      </c>
      <c r="H15" s="95">
        <v>4</v>
      </c>
      <c r="I15" s="95">
        <v>3.2</v>
      </c>
      <c r="J15" s="95">
        <v>0</v>
      </c>
      <c r="K15" s="95">
        <v>0</v>
      </c>
      <c r="L15" s="95">
        <v>0</v>
      </c>
      <c r="M15" s="95">
        <v>0</v>
      </c>
      <c r="N15" s="95">
        <v>0</v>
      </c>
      <c r="O15" s="95">
        <v>25000.799999999999</v>
      </c>
      <c r="P15" s="95">
        <v>0</v>
      </c>
      <c r="Q15" s="95">
        <v>25581.600000000002</v>
      </c>
      <c r="R15" s="95">
        <v>31864.799999999999</v>
      </c>
      <c r="S15" s="95">
        <v>0</v>
      </c>
      <c r="T15" s="95">
        <v>14031.6</v>
      </c>
      <c r="U15" s="95">
        <v>0</v>
      </c>
      <c r="V15" s="95">
        <v>250.8</v>
      </c>
      <c r="W15" s="95">
        <v>0</v>
      </c>
      <c r="X15" s="95">
        <v>3893.4</v>
      </c>
      <c r="Y15" s="95">
        <v>289.8</v>
      </c>
      <c r="Z15" s="95">
        <v>294</v>
      </c>
      <c r="AA15" s="95">
        <v>0</v>
      </c>
      <c r="AB15" s="95">
        <v>728.7</v>
      </c>
      <c r="AC15" s="95">
        <v>0</v>
      </c>
      <c r="AD15" s="95">
        <v>3208.8</v>
      </c>
      <c r="AE15" s="96">
        <v>0</v>
      </c>
    </row>
    <row r="16" spans="1:135" x14ac:dyDescent="0.2">
      <c r="A16" s="94" t="s">
        <v>11</v>
      </c>
      <c r="B16" s="95">
        <v>2.04</v>
      </c>
      <c r="C16" s="95">
        <v>0.72</v>
      </c>
      <c r="D16" s="95">
        <v>52</v>
      </c>
      <c r="E16" s="95">
        <v>180</v>
      </c>
      <c r="F16" s="95">
        <v>44</v>
      </c>
      <c r="G16" s="95">
        <v>176.8</v>
      </c>
      <c r="H16" s="95">
        <v>4</v>
      </c>
      <c r="I16" s="95">
        <v>3.2</v>
      </c>
      <c r="J16" s="95">
        <v>0</v>
      </c>
      <c r="K16" s="95">
        <v>0</v>
      </c>
      <c r="L16" s="95">
        <v>0</v>
      </c>
      <c r="M16" s="95">
        <v>0</v>
      </c>
      <c r="N16" s="95">
        <v>0</v>
      </c>
      <c r="O16" s="95">
        <v>22162.799999999999</v>
      </c>
      <c r="P16" s="95">
        <v>0</v>
      </c>
      <c r="Q16" s="95">
        <v>22690.799999999999</v>
      </c>
      <c r="R16" s="95">
        <v>27838.799999999999</v>
      </c>
      <c r="S16" s="95">
        <v>0</v>
      </c>
      <c r="T16" s="95">
        <v>12342</v>
      </c>
      <c r="U16" s="95">
        <v>0</v>
      </c>
      <c r="V16" s="95">
        <v>250.8</v>
      </c>
      <c r="W16" s="95">
        <v>0</v>
      </c>
      <c r="X16" s="95">
        <v>3855.6</v>
      </c>
      <c r="Y16" s="95">
        <v>285.60000000000002</v>
      </c>
      <c r="Z16" s="95">
        <v>285.60000000000002</v>
      </c>
      <c r="AA16" s="95">
        <v>0</v>
      </c>
      <c r="AB16" s="95">
        <v>724.5</v>
      </c>
      <c r="AC16" s="95">
        <v>0</v>
      </c>
      <c r="AD16" s="95">
        <v>3179.4</v>
      </c>
      <c r="AE16" s="96">
        <v>0</v>
      </c>
    </row>
    <row r="17" spans="1:31" x14ac:dyDescent="0.2">
      <c r="A17" s="94" t="s">
        <v>12</v>
      </c>
      <c r="B17" s="95">
        <v>2.04</v>
      </c>
      <c r="C17" s="95">
        <v>0.72</v>
      </c>
      <c r="D17" s="95">
        <v>52</v>
      </c>
      <c r="E17" s="95">
        <v>188</v>
      </c>
      <c r="F17" s="95">
        <v>45.6</v>
      </c>
      <c r="G17" s="95">
        <v>182.8</v>
      </c>
      <c r="H17" s="95">
        <v>5.6000000000000005</v>
      </c>
      <c r="I17" s="95">
        <v>3.6</v>
      </c>
      <c r="J17" s="95">
        <v>0</v>
      </c>
      <c r="K17" s="95">
        <v>0</v>
      </c>
      <c r="L17" s="95">
        <v>0</v>
      </c>
      <c r="M17" s="95">
        <v>0</v>
      </c>
      <c r="N17" s="95">
        <v>0</v>
      </c>
      <c r="O17" s="95">
        <v>19417.2</v>
      </c>
      <c r="P17" s="95">
        <v>0</v>
      </c>
      <c r="Q17" s="95">
        <v>19866</v>
      </c>
      <c r="R17" s="95">
        <v>24301.200000000001</v>
      </c>
      <c r="S17" s="95">
        <v>0</v>
      </c>
      <c r="T17" s="95">
        <v>10177.200000000001</v>
      </c>
      <c r="U17" s="95">
        <v>0</v>
      </c>
      <c r="V17" s="95">
        <v>277.2</v>
      </c>
      <c r="W17" s="95">
        <v>0</v>
      </c>
      <c r="X17" s="95">
        <v>3977.4</v>
      </c>
      <c r="Y17" s="95">
        <v>306.60000000000002</v>
      </c>
      <c r="Z17" s="95">
        <v>306.60000000000002</v>
      </c>
      <c r="AA17" s="95">
        <v>0</v>
      </c>
      <c r="AB17" s="95">
        <v>766.5</v>
      </c>
      <c r="AC17" s="95">
        <v>0</v>
      </c>
      <c r="AD17" s="95">
        <v>3250.8</v>
      </c>
      <c r="AE17" s="96">
        <v>0</v>
      </c>
    </row>
    <row r="18" spans="1:31" x14ac:dyDescent="0.2">
      <c r="A18" s="94" t="s">
        <v>13</v>
      </c>
      <c r="B18" s="95">
        <v>2.16</v>
      </c>
      <c r="C18" s="95">
        <v>0.72</v>
      </c>
      <c r="D18" s="95">
        <v>60</v>
      </c>
      <c r="E18" s="95">
        <v>204</v>
      </c>
      <c r="F18" s="95">
        <v>47.2</v>
      </c>
      <c r="G18" s="95">
        <v>201.20000000000002</v>
      </c>
      <c r="H18" s="95">
        <v>5.6000000000000005</v>
      </c>
      <c r="I18" s="95">
        <v>3.6</v>
      </c>
      <c r="J18" s="95">
        <v>0</v>
      </c>
      <c r="K18" s="95">
        <v>0</v>
      </c>
      <c r="L18" s="95">
        <v>0</v>
      </c>
      <c r="M18" s="95">
        <v>0</v>
      </c>
      <c r="N18" s="95">
        <v>0</v>
      </c>
      <c r="O18" s="95">
        <v>15681.6</v>
      </c>
      <c r="P18" s="95">
        <v>0</v>
      </c>
      <c r="Q18" s="95">
        <v>16117.2</v>
      </c>
      <c r="R18" s="95">
        <v>19245.600000000002</v>
      </c>
      <c r="S18" s="95">
        <v>0</v>
      </c>
      <c r="T18" s="95">
        <v>7629.6</v>
      </c>
      <c r="U18" s="95">
        <v>0</v>
      </c>
      <c r="V18" s="95">
        <v>316.8</v>
      </c>
      <c r="W18" s="95">
        <v>0</v>
      </c>
      <c r="X18" s="95">
        <v>4011</v>
      </c>
      <c r="Y18" s="95">
        <v>327.60000000000002</v>
      </c>
      <c r="Z18" s="95">
        <v>331.8</v>
      </c>
      <c r="AA18" s="95">
        <v>0</v>
      </c>
      <c r="AB18" s="95">
        <v>812.7</v>
      </c>
      <c r="AC18" s="95">
        <v>0</v>
      </c>
      <c r="AD18" s="95">
        <v>3238.2000000000003</v>
      </c>
      <c r="AE18" s="96">
        <v>0</v>
      </c>
    </row>
    <row r="19" spans="1:31" x14ac:dyDescent="0.2">
      <c r="A19" s="94" t="s">
        <v>14</v>
      </c>
      <c r="B19" s="95">
        <v>2.4</v>
      </c>
      <c r="C19" s="95">
        <v>0.72</v>
      </c>
      <c r="D19" s="95">
        <v>64</v>
      </c>
      <c r="E19" s="95">
        <v>212</v>
      </c>
      <c r="F19" s="95">
        <v>56</v>
      </c>
      <c r="G19" s="95">
        <v>208.8</v>
      </c>
      <c r="H19" s="95">
        <v>4.4000000000000004</v>
      </c>
      <c r="I19" s="95">
        <v>4.4000000000000004</v>
      </c>
      <c r="J19" s="95">
        <v>0</v>
      </c>
      <c r="K19" s="95">
        <v>0</v>
      </c>
      <c r="L19" s="95">
        <v>0</v>
      </c>
      <c r="M19" s="95">
        <v>0</v>
      </c>
      <c r="N19" s="95">
        <v>0</v>
      </c>
      <c r="O19" s="95">
        <v>12289.2</v>
      </c>
      <c r="P19" s="95">
        <v>0</v>
      </c>
      <c r="Q19" s="95">
        <v>12698.4</v>
      </c>
      <c r="R19" s="95">
        <v>14493.6</v>
      </c>
      <c r="S19" s="95">
        <v>0</v>
      </c>
      <c r="T19" s="95">
        <v>5530.8</v>
      </c>
      <c r="U19" s="95">
        <v>0</v>
      </c>
      <c r="V19" s="95">
        <v>369.6</v>
      </c>
      <c r="W19" s="95">
        <v>0</v>
      </c>
      <c r="X19" s="95">
        <v>3901.8</v>
      </c>
      <c r="Y19" s="95">
        <v>378</v>
      </c>
      <c r="Z19" s="95">
        <v>373.8</v>
      </c>
      <c r="AA19" s="95">
        <v>0</v>
      </c>
      <c r="AB19" s="95">
        <v>858.9</v>
      </c>
      <c r="AC19" s="95">
        <v>0</v>
      </c>
      <c r="AD19" s="95">
        <v>3091.2000000000003</v>
      </c>
      <c r="AE19" s="96">
        <v>0</v>
      </c>
    </row>
    <row r="20" spans="1:31" x14ac:dyDescent="0.2">
      <c r="A20" s="94" t="s">
        <v>15</v>
      </c>
      <c r="B20" s="95">
        <v>2.4</v>
      </c>
      <c r="C20" s="95">
        <v>0.72</v>
      </c>
      <c r="D20" s="95">
        <v>60</v>
      </c>
      <c r="E20" s="95">
        <v>244</v>
      </c>
      <c r="F20" s="95">
        <v>53.6</v>
      </c>
      <c r="G20" s="95">
        <v>240.4</v>
      </c>
      <c r="H20" s="95">
        <v>4.4000000000000004</v>
      </c>
      <c r="I20" s="95">
        <v>5.2</v>
      </c>
      <c r="J20" s="95">
        <v>0</v>
      </c>
      <c r="K20" s="95">
        <v>0</v>
      </c>
      <c r="L20" s="95">
        <v>0</v>
      </c>
      <c r="M20" s="95">
        <v>0</v>
      </c>
      <c r="N20" s="95">
        <v>0</v>
      </c>
      <c r="O20" s="95">
        <v>9926.4</v>
      </c>
      <c r="P20" s="95">
        <v>0</v>
      </c>
      <c r="Q20" s="95">
        <v>10216.800000000001</v>
      </c>
      <c r="R20" s="95">
        <v>11114.4</v>
      </c>
      <c r="S20" s="95">
        <v>0</v>
      </c>
      <c r="T20" s="95">
        <v>3854.4</v>
      </c>
      <c r="U20" s="95">
        <v>0</v>
      </c>
      <c r="V20" s="95">
        <v>435.6</v>
      </c>
      <c r="W20" s="95">
        <v>0</v>
      </c>
      <c r="X20" s="95">
        <v>4015.2000000000003</v>
      </c>
      <c r="Y20" s="95">
        <v>411.6</v>
      </c>
      <c r="Z20" s="95">
        <v>415.8</v>
      </c>
      <c r="AA20" s="95">
        <v>0</v>
      </c>
      <c r="AB20" s="95">
        <v>903</v>
      </c>
      <c r="AC20" s="95">
        <v>0</v>
      </c>
      <c r="AD20" s="95">
        <v>3158.4</v>
      </c>
      <c r="AE20" s="96">
        <v>0</v>
      </c>
    </row>
    <row r="21" spans="1:31" x14ac:dyDescent="0.2">
      <c r="A21" s="94" t="s">
        <v>16</v>
      </c>
      <c r="B21" s="95">
        <v>2.52</v>
      </c>
      <c r="C21" s="95">
        <v>0.72</v>
      </c>
      <c r="D21" s="95">
        <v>68</v>
      </c>
      <c r="E21" s="95">
        <v>300</v>
      </c>
      <c r="F21" s="95">
        <v>57.6</v>
      </c>
      <c r="G21" s="95">
        <v>295.60000000000002</v>
      </c>
      <c r="H21" s="95">
        <v>4</v>
      </c>
      <c r="I21" s="95">
        <v>4.8</v>
      </c>
      <c r="J21" s="95">
        <v>0</v>
      </c>
      <c r="K21" s="95">
        <v>0</v>
      </c>
      <c r="L21" s="95">
        <v>0</v>
      </c>
      <c r="M21" s="95">
        <v>0</v>
      </c>
      <c r="N21" s="95">
        <v>0</v>
      </c>
      <c r="O21" s="95">
        <v>8012.4000000000005</v>
      </c>
      <c r="P21" s="95">
        <v>0</v>
      </c>
      <c r="Q21" s="95">
        <v>8302.7999999999993</v>
      </c>
      <c r="R21" s="95">
        <v>8540.4</v>
      </c>
      <c r="S21" s="95">
        <v>0</v>
      </c>
      <c r="T21" s="95">
        <v>2560.8000000000002</v>
      </c>
      <c r="U21" s="95">
        <v>0</v>
      </c>
      <c r="V21" s="95">
        <v>462</v>
      </c>
      <c r="W21" s="95">
        <v>0</v>
      </c>
      <c r="X21" s="95">
        <v>3943.8</v>
      </c>
      <c r="Y21" s="95">
        <v>457.8</v>
      </c>
      <c r="Z21" s="95">
        <v>457.8</v>
      </c>
      <c r="AA21" s="95">
        <v>0</v>
      </c>
      <c r="AB21" s="95">
        <v>1075.2</v>
      </c>
      <c r="AC21" s="95">
        <v>0</v>
      </c>
      <c r="AD21" s="95">
        <v>2948.4</v>
      </c>
      <c r="AE21" s="96">
        <v>0</v>
      </c>
    </row>
    <row r="22" spans="1:31" x14ac:dyDescent="0.2">
      <c r="A22" s="94" t="s">
        <v>17</v>
      </c>
      <c r="B22" s="95">
        <v>3.6</v>
      </c>
      <c r="C22" s="95">
        <v>0.72</v>
      </c>
      <c r="D22" s="95">
        <v>68</v>
      </c>
      <c r="E22" s="95">
        <v>420</v>
      </c>
      <c r="F22" s="95">
        <v>59.2</v>
      </c>
      <c r="G22" s="95">
        <v>414.40000000000003</v>
      </c>
      <c r="H22" s="95">
        <v>3.6</v>
      </c>
      <c r="I22" s="95">
        <v>5.2</v>
      </c>
      <c r="J22" s="95">
        <v>0</v>
      </c>
      <c r="K22" s="95">
        <v>0</v>
      </c>
      <c r="L22" s="95">
        <v>0</v>
      </c>
      <c r="M22" s="95">
        <v>0</v>
      </c>
      <c r="N22" s="95">
        <v>0</v>
      </c>
      <c r="O22" s="95">
        <v>1953.6000000000001</v>
      </c>
      <c r="P22" s="95">
        <v>0</v>
      </c>
      <c r="Q22" s="95">
        <v>2164.8000000000002</v>
      </c>
      <c r="R22" s="95">
        <v>1914</v>
      </c>
      <c r="S22" s="95">
        <v>594</v>
      </c>
      <c r="T22" s="95">
        <v>594</v>
      </c>
      <c r="U22" s="95">
        <v>2996.4</v>
      </c>
      <c r="V22" s="95">
        <v>475.2</v>
      </c>
      <c r="W22" s="95">
        <v>0</v>
      </c>
      <c r="X22" s="95">
        <v>3771.6</v>
      </c>
      <c r="Y22" s="95">
        <v>478.8</v>
      </c>
      <c r="Z22" s="95">
        <v>478.8</v>
      </c>
      <c r="AA22" s="95">
        <v>0</v>
      </c>
      <c r="AB22" s="95">
        <v>1081.5</v>
      </c>
      <c r="AC22" s="95">
        <v>0</v>
      </c>
      <c r="AD22" s="95">
        <v>2772</v>
      </c>
      <c r="AE22" s="96">
        <v>0</v>
      </c>
    </row>
    <row r="23" spans="1:31" x14ac:dyDescent="0.2">
      <c r="A23" s="94" t="s">
        <v>18</v>
      </c>
      <c r="B23" s="95">
        <v>2.64</v>
      </c>
      <c r="C23" s="95">
        <v>0.72</v>
      </c>
      <c r="D23" s="95">
        <v>116</v>
      </c>
      <c r="E23" s="95">
        <v>476</v>
      </c>
      <c r="F23" s="95">
        <v>102.4</v>
      </c>
      <c r="G23" s="95">
        <v>440.8</v>
      </c>
      <c r="H23" s="95">
        <v>7.2</v>
      </c>
      <c r="I23" s="95">
        <v>36.4</v>
      </c>
      <c r="J23" s="95">
        <v>0</v>
      </c>
      <c r="K23" s="95">
        <v>0</v>
      </c>
      <c r="L23" s="95">
        <v>0</v>
      </c>
      <c r="M23" s="95">
        <v>0</v>
      </c>
      <c r="N23" s="95">
        <v>0</v>
      </c>
      <c r="O23" s="95">
        <v>0</v>
      </c>
      <c r="P23" s="95">
        <v>0</v>
      </c>
      <c r="Q23" s="95">
        <v>0</v>
      </c>
      <c r="R23" s="95">
        <v>0</v>
      </c>
      <c r="S23" s="95">
        <v>3049.2000000000003</v>
      </c>
      <c r="T23" s="95">
        <v>0</v>
      </c>
      <c r="U23" s="95">
        <v>3577.2000000000003</v>
      </c>
      <c r="V23" s="95">
        <v>646.80000000000007</v>
      </c>
      <c r="W23" s="95">
        <v>0</v>
      </c>
      <c r="X23" s="95">
        <v>4859.4000000000005</v>
      </c>
      <c r="Y23" s="95">
        <v>533.4</v>
      </c>
      <c r="Z23" s="95">
        <v>537.6</v>
      </c>
      <c r="AA23" s="95">
        <v>0</v>
      </c>
      <c r="AB23" s="95">
        <v>1310.4000000000001</v>
      </c>
      <c r="AC23" s="95">
        <v>0</v>
      </c>
      <c r="AD23" s="95">
        <v>3645.6</v>
      </c>
      <c r="AE23" s="96">
        <v>0</v>
      </c>
    </row>
    <row r="24" spans="1:31" x14ac:dyDescent="0.2">
      <c r="A24" s="94" t="s">
        <v>19</v>
      </c>
      <c r="B24" s="95">
        <v>2.7600000000000002</v>
      </c>
      <c r="C24" s="95">
        <v>0.72</v>
      </c>
      <c r="D24" s="95">
        <v>124</v>
      </c>
      <c r="E24" s="95">
        <v>468</v>
      </c>
      <c r="F24" s="95">
        <v>106.4</v>
      </c>
      <c r="G24" s="95">
        <v>448.40000000000003</v>
      </c>
      <c r="H24" s="95">
        <v>12.8</v>
      </c>
      <c r="I24" s="95">
        <v>21.2</v>
      </c>
      <c r="J24" s="95">
        <v>0</v>
      </c>
      <c r="K24" s="95">
        <v>0</v>
      </c>
      <c r="L24" s="95">
        <v>0</v>
      </c>
      <c r="M24" s="95">
        <v>0</v>
      </c>
      <c r="N24" s="95">
        <v>0</v>
      </c>
      <c r="O24" s="95">
        <v>0</v>
      </c>
      <c r="P24" s="95">
        <v>0</v>
      </c>
      <c r="Q24" s="95">
        <v>0</v>
      </c>
      <c r="R24" s="95">
        <v>0</v>
      </c>
      <c r="S24" s="95">
        <v>2930.4</v>
      </c>
      <c r="T24" s="95">
        <v>0</v>
      </c>
      <c r="U24" s="95">
        <v>4422</v>
      </c>
      <c r="V24" s="95">
        <v>712.80000000000007</v>
      </c>
      <c r="W24" s="95">
        <v>0</v>
      </c>
      <c r="X24" s="95">
        <v>5497.8</v>
      </c>
      <c r="Y24" s="95">
        <v>571.20000000000005</v>
      </c>
      <c r="Z24" s="95">
        <v>571.20000000000005</v>
      </c>
      <c r="AA24" s="95">
        <v>0</v>
      </c>
      <c r="AB24" s="95">
        <v>1499.4</v>
      </c>
      <c r="AC24" s="95">
        <v>0</v>
      </c>
      <c r="AD24" s="95">
        <v>4103.3999999999996</v>
      </c>
      <c r="AE24" s="96">
        <v>0</v>
      </c>
    </row>
    <row r="25" spans="1:31" x14ac:dyDescent="0.2">
      <c r="A25" s="94" t="s">
        <v>20</v>
      </c>
      <c r="B25" s="95">
        <v>2.7600000000000002</v>
      </c>
      <c r="C25" s="95">
        <v>0.72</v>
      </c>
      <c r="D25" s="95">
        <v>108</v>
      </c>
      <c r="E25" s="95">
        <v>488</v>
      </c>
      <c r="F25" s="95">
        <v>91.2</v>
      </c>
      <c r="G25" s="95">
        <v>450</v>
      </c>
      <c r="H25" s="95">
        <v>13.200000000000001</v>
      </c>
      <c r="I25" s="95">
        <v>38</v>
      </c>
      <c r="J25" s="95">
        <v>0</v>
      </c>
      <c r="K25" s="95">
        <v>0</v>
      </c>
      <c r="L25" s="95">
        <v>0</v>
      </c>
      <c r="M25" s="95">
        <v>0</v>
      </c>
      <c r="N25" s="95">
        <v>0</v>
      </c>
      <c r="O25" s="95">
        <v>0</v>
      </c>
      <c r="P25" s="95">
        <v>0</v>
      </c>
      <c r="Q25" s="95">
        <v>0</v>
      </c>
      <c r="R25" s="95">
        <v>0</v>
      </c>
      <c r="S25" s="95">
        <v>3814.8</v>
      </c>
      <c r="T25" s="95">
        <v>0</v>
      </c>
      <c r="U25" s="95">
        <v>3458.4</v>
      </c>
      <c r="V25" s="95">
        <v>673.2</v>
      </c>
      <c r="W25" s="95">
        <v>0</v>
      </c>
      <c r="X25" s="95">
        <v>5481</v>
      </c>
      <c r="Y25" s="95">
        <v>541.79999999999995</v>
      </c>
      <c r="Z25" s="95">
        <v>546</v>
      </c>
      <c r="AA25" s="95">
        <v>0</v>
      </c>
      <c r="AB25" s="95">
        <v>1459.5</v>
      </c>
      <c r="AC25" s="95">
        <v>0</v>
      </c>
      <c r="AD25" s="95">
        <v>4132.8</v>
      </c>
      <c r="AE25" s="96">
        <v>0</v>
      </c>
    </row>
    <row r="26" spans="1:31" x14ac:dyDescent="0.2">
      <c r="A26" s="94" t="s">
        <v>22</v>
      </c>
      <c r="B26" s="95">
        <v>2.64</v>
      </c>
      <c r="C26" s="95">
        <v>0.72</v>
      </c>
      <c r="D26" s="95">
        <v>120</v>
      </c>
      <c r="E26" s="95">
        <v>464</v>
      </c>
      <c r="F26" s="95">
        <v>104</v>
      </c>
      <c r="G26" s="95">
        <v>430.8</v>
      </c>
      <c r="H26" s="95">
        <v>11.200000000000001</v>
      </c>
      <c r="I26" s="95">
        <v>32</v>
      </c>
      <c r="J26" s="95">
        <v>0</v>
      </c>
      <c r="K26" s="95">
        <v>0</v>
      </c>
      <c r="L26" s="95">
        <v>0</v>
      </c>
      <c r="M26" s="95">
        <v>0</v>
      </c>
      <c r="N26" s="95">
        <v>0</v>
      </c>
      <c r="O26" s="95">
        <v>0</v>
      </c>
      <c r="P26" s="95">
        <v>0</v>
      </c>
      <c r="Q26" s="95">
        <v>0</v>
      </c>
      <c r="R26" s="95">
        <v>0</v>
      </c>
      <c r="S26" s="95">
        <v>3867.6</v>
      </c>
      <c r="T26" s="95">
        <v>0</v>
      </c>
      <c r="U26" s="95">
        <v>3009.6</v>
      </c>
      <c r="V26" s="95">
        <v>607.20000000000005</v>
      </c>
      <c r="W26" s="95">
        <v>0</v>
      </c>
      <c r="X26" s="95">
        <v>5216.4000000000005</v>
      </c>
      <c r="Y26" s="95">
        <v>478.8</v>
      </c>
      <c r="Z26" s="95">
        <v>478.8</v>
      </c>
      <c r="AA26" s="95">
        <v>0</v>
      </c>
      <c r="AB26" s="95">
        <v>1291.5</v>
      </c>
      <c r="AC26" s="95">
        <v>0</v>
      </c>
      <c r="AD26" s="95">
        <v>4015.2000000000003</v>
      </c>
      <c r="AE26" s="96">
        <v>0</v>
      </c>
    </row>
    <row r="27" spans="1:31" x14ac:dyDescent="0.2">
      <c r="A27" s="94" t="s">
        <v>21</v>
      </c>
      <c r="B27" s="95">
        <v>2.7600000000000002</v>
      </c>
      <c r="C27" s="95">
        <v>0.72</v>
      </c>
      <c r="D27" s="95">
        <v>96</v>
      </c>
      <c r="E27" s="95">
        <v>316</v>
      </c>
      <c r="F27" s="95">
        <v>79.2</v>
      </c>
      <c r="G27" s="95">
        <v>295.2</v>
      </c>
      <c r="H27" s="95">
        <v>13.200000000000001</v>
      </c>
      <c r="I27" s="95">
        <v>20.400000000000002</v>
      </c>
      <c r="J27" s="95">
        <v>0</v>
      </c>
      <c r="K27" s="95">
        <v>0</v>
      </c>
      <c r="L27" s="95">
        <v>0</v>
      </c>
      <c r="M27" s="95">
        <v>0</v>
      </c>
      <c r="N27" s="95">
        <v>0</v>
      </c>
      <c r="O27" s="95">
        <v>0</v>
      </c>
      <c r="P27" s="95">
        <v>0</v>
      </c>
      <c r="Q27" s="95">
        <v>0</v>
      </c>
      <c r="R27" s="95">
        <v>0</v>
      </c>
      <c r="S27" s="95">
        <v>3643.2000000000003</v>
      </c>
      <c r="T27" s="95">
        <v>0</v>
      </c>
      <c r="U27" s="95">
        <v>2706</v>
      </c>
      <c r="V27" s="95">
        <v>554.4</v>
      </c>
      <c r="W27" s="95">
        <v>0</v>
      </c>
      <c r="X27" s="95">
        <v>4880.4000000000005</v>
      </c>
      <c r="Y27" s="95">
        <v>499.8</v>
      </c>
      <c r="Z27" s="95">
        <v>504</v>
      </c>
      <c r="AA27" s="95">
        <v>0</v>
      </c>
      <c r="AB27" s="95">
        <v>1075.2</v>
      </c>
      <c r="AC27" s="95">
        <v>0</v>
      </c>
      <c r="AD27" s="95">
        <v>3876.6</v>
      </c>
      <c r="AE27" s="96">
        <v>0</v>
      </c>
    </row>
    <row r="28" spans="1:31" x14ac:dyDescent="0.2">
      <c r="A28" s="94" t="s">
        <v>23</v>
      </c>
      <c r="B28" s="95">
        <v>2.7600000000000002</v>
      </c>
      <c r="C28" s="95">
        <v>0.72</v>
      </c>
      <c r="D28" s="95">
        <v>124</v>
      </c>
      <c r="E28" s="95">
        <v>420</v>
      </c>
      <c r="F28" s="95">
        <v>104.8</v>
      </c>
      <c r="G28" s="95">
        <v>384.40000000000003</v>
      </c>
      <c r="H28" s="95">
        <v>14.4</v>
      </c>
      <c r="I28" s="95">
        <v>33.6</v>
      </c>
      <c r="J28" s="95">
        <v>0</v>
      </c>
      <c r="K28" s="95">
        <v>0</v>
      </c>
      <c r="L28" s="95">
        <v>0</v>
      </c>
      <c r="M28" s="95">
        <v>0</v>
      </c>
      <c r="N28" s="95">
        <v>0</v>
      </c>
      <c r="O28" s="95">
        <v>0</v>
      </c>
      <c r="P28" s="95">
        <v>0</v>
      </c>
      <c r="Q28" s="95">
        <v>0</v>
      </c>
      <c r="R28" s="95">
        <v>0</v>
      </c>
      <c r="S28" s="95">
        <v>4158</v>
      </c>
      <c r="T28" s="95">
        <v>0</v>
      </c>
      <c r="U28" s="95">
        <v>2930.4</v>
      </c>
      <c r="V28" s="95">
        <v>699.6</v>
      </c>
      <c r="W28" s="95">
        <v>0</v>
      </c>
      <c r="X28" s="95">
        <v>5308.8</v>
      </c>
      <c r="Y28" s="95">
        <v>546</v>
      </c>
      <c r="Z28" s="95">
        <v>546</v>
      </c>
      <c r="AA28" s="95">
        <v>0</v>
      </c>
      <c r="AB28" s="95">
        <v>1289.4000000000001</v>
      </c>
      <c r="AC28" s="95">
        <v>0</v>
      </c>
      <c r="AD28" s="95">
        <v>4107.6000000000004</v>
      </c>
      <c r="AE28" s="96">
        <v>0</v>
      </c>
    </row>
    <row r="29" spans="1:31" x14ac:dyDescent="0.2">
      <c r="A29" s="94" t="s">
        <v>24</v>
      </c>
      <c r="B29" s="95">
        <v>2.64</v>
      </c>
      <c r="C29" s="95">
        <v>0.72</v>
      </c>
      <c r="D29" s="95">
        <v>112</v>
      </c>
      <c r="E29" s="95">
        <v>304</v>
      </c>
      <c r="F29" s="95">
        <v>98.4</v>
      </c>
      <c r="G29" s="95">
        <v>266</v>
      </c>
      <c r="H29" s="95">
        <v>11.200000000000001</v>
      </c>
      <c r="I29" s="95">
        <v>38</v>
      </c>
      <c r="J29" s="95">
        <v>0</v>
      </c>
      <c r="K29" s="95">
        <v>0</v>
      </c>
      <c r="L29" s="95">
        <v>0</v>
      </c>
      <c r="M29" s="95">
        <v>0</v>
      </c>
      <c r="N29" s="95">
        <v>0</v>
      </c>
      <c r="O29" s="95">
        <v>0</v>
      </c>
      <c r="P29" s="95">
        <v>0</v>
      </c>
      <c r="Q29" s="95">
        <v>0</v>
      </c>
      <c r="R29" s="95">
        <v>0</v>
      </c>
      <c r="S29" s="95">
        <v>4474.8</v>
      </c>
      <c r="T29" s="95">
        <v>0</v>
      </c>
      <c r="U29" s="95">
        <v>2508</v>
      </c>
      <c r="V29" s="95">
        <v>673.2</v>
      </c>
      <c r="W29" s="95">
        <v>0</v>
      </c>
      <c r="X29" s="95">
        <v>5342.4000000000005</v>
      </c>
      <c r="Y29" s="95">
        <v>571.20000000000005</v>
      </c>
      <c r="Z29" s="95">
        <v>575.4</v>
      </c>
      <c r="AA29" s="95">
        <v>0</v>
      </c>
      <c r="AB29" s="95">
        <v>1381.8</v>
      </c>
      <c r="AC29" s="95">
        <v>0</v>
      </c>
      <c r="AD29" s="95">
        <v>4069.8</v>
      </c>
      <c r="AE29" s="96">
        <v>0</v>
      </c>
    </row>
    <row r="30" spans="1:31" x14ac:dyDescent="0.2">
      <c r="A30" s="94" t="s">
        <v>25</v>
      </c>
      <c r="B30" s="95">
        <v>3</v>
      </c>
      <c r="C30" s="95">
        <v>0.72</v>
      </c>
      <c r="D30" s="95">
        <v>112</v>
      </c>
      <c r="E30" s="95">
        <v>272</v>
      </c>
      <c r="F30" s="95">
        <v>100.8</v>
      </c>
      <c r="G30" s="95">
        <v>246.4</v>
      </c>
      <c r="H30" s="95">
        <v>7.2</v>
      </c>
      <c r="I30" s="95">
        <v>28.400000000000002</v>
      </c>
      <c r="J30" s="95">
        <v>0</v>
      </c>
      <c r="K30" s="95">
        <v>0</v>
      </c>
      <c r="L30" s="95">
        <v>0</v>
      </c>
      <c r="M30" s="95">
        <v>0</v>
      </c>
      <c r="N30" s="95">
        <v>0</v>
      </c>
      <c r="O30" s="95">
        <v>0</v>
      </c>
      <c r="P30" s="95">
        <v>0</v>
      </c>
      <c r="Q30" s="95">
        <v>0</v>
      </c>
      <c r="R30" s="95">
        <v>0</v>
      </c>
      <c r="S30" s="95">
        <v>4105.2</v>
      </c>
      <c r="T30" s="95">
        <v>0</v>
      </c>
      <c r="U30" s="95">
        <v>2296.8000000000002</v>
      </c>
      <c r="V30" s="95">
        <v>541.20000000000005</v>
      </c>
      <c r="W30" s="95">
        <v>0</v>
      </c>
      <c r="X30" s="95">
        <v>4939.2</v>
      </c>
      <c r="Y30" s="95">
        <v>529.20000000000005</v>
      </c>
      <c r="Z30" s="95">
        <v>533.4</v>
      </c>
      <c r="AA30" s="95">
        <v>0</v>
      </c>
      <c r="AB30" s="95">
        <v>1150.8</v>
      </c>
      <c r="AC30" s="95">
        <v>0</v>
      </c>
      <c r="AD30" s="95">
        <v>3876.6</v>
      </c>
      <c r="AE30" s="96">
        <v>0</v>
      </c>
    </row>
    <row r="31" spans="1:31" x14ac:dyDescent="0.2">
      <c r="A31" s="94" t="s">
        <v>26</v>
      </c>
      <c r="B31" s="95">
        <v>3.24</v>
      </c>
      <c r="C31" s="95">
        <v>0.72</v>
      </c>
      <c r="D31" s="95">
        <v>76</v>
      </c>
      <c r="E31" s="95">
        <v>248</v>
      </c>
      <c r="F31" s="95">
        <v>66.400000000000006</v>
      </c>
      <c r="G31" s="95">
        <v>238.8</v>
      </c>
      <c r="H31" s="95">
        <v>4.8</v>
      </c>
      <c r="I31" s="95">
        <v>5.6000000000000005</v>
      </c>
      <c r="J31" s="95">
        <v>0</v>
      </c>
      <c r="K31" s="95">
        <v>0</v>
      </c>
      <c r="L31" s="95">
        <v>0</v>
      </c>
      <c r="M31" s="95">
        <v>0</v>
      </c>
      <c r="N31" s="95">
        <v>0</v>
      </c>
      <c r="O31" s="95">
        <v>0</v>
      </c>
      <c r="P31" s="95">
        <v>0</v>
      </c>
      <c r="Q31" s="95">
        <v>0</v>
      </c>
      <c r="R31" s="95">
        <v>0</v>
      </c>
      <c r="S31" s="95">
        <v>3445.2000000000003</v>
      </c>
      <c r="T31" s="95">
        <v>0</v>
      </c>
      <c r="U31" s="95">
        <v>2046</v>
      </c>
      <c r="V31" s="95">
        <v>422.40000000000003</v>
      </c>
      <c r="W31" s="95">
        <v>0</v>
      </c>
      <c r="X31" s="95">
        <v>4254.6000000000004</v>
      </c>
      <c r="Y31" s="95">
        <v>491.40000000000003</v>
      </c>
      <c r="Z31" s="95">
        <v>491.40000000000003</v>
      </c>
      <c r="AA31" s="95">
        <v>0</v>
      </c>
      <c r="AB31" s="95">
        <v>1071</v>
      </c>
      <c r="AC31" s="95">
        <v>0</v>
      </c>
      <c r="AD31" s="95">
        <v>3259.2000000000003</v>
      </c>
      <c r="AE31" s="96">
        <v>0</v>
      </c>
    </row>
    <row r="32" spans="1:31" x14ac:dyDescent="0.2">
      <c r="A32" s="94" t="s">
        <v>27</v>
      </c>
      <c r="B32" s="95">
        <v>3.12</v>
      </c>
      <c r="C32" s="95">
        <v>0.72</v>
      </c>
      <c r="D32" s="95">
        <v>84</v>
      </c>
      <c r="E32" s="95">
        <v>240</v>
      </c>
      <c r="F32" s="95">
        <v>73.600000000000009</v>
      </c>
      <c r="G32" s="95">
        <v>234</v>
      </c>
      <c r="H32" s="95">
        <v>4.8</v>
      </c>
      <c r="I32" s="95">
        <v>6.8</v>
      </c>
      <c r="J32" s="95">
        <v>0</v>
      </c>
      <c r="K32" s="95">
        <v>0</v>
      </c>
      <c r="L32" s="95">
        <v>0</v>
      </c>
      <c r="M32" s="95">
        <v>0</v>
      </c>
      <c r="N32" s="95">
        <v>0</v>
      </c>
      <c r="O32" s="95">
        <v>0</v>
      </c>
      <c r="P32" s="95">
        <v>0</v>
      </c>
      <c r="Q32" s="95">
        <v>0</v>
      </c>
      <c r="R32" s="95">
        <v>0</v>
      </c>
      <c r="S32" s="95">
        <v>3748.8</v>
      </c>
      <c r="T32" s="95">
        <v>0</v>
      </c>
      <c r="U32" s="95">
        <v>1980</v>
      </c>
      <c r="V32" s="95">
        <v>435.6</v>
      </c>
      <c r="W32" s="95">
        <v>0</v>
      </c>
      <c r="X32" s="95">
        <v>4460.4000000000005</v>
      </c>
      <c r="Y32" s="95">
        <v>516.6</v>
      </c>
      <c r="Z32" s="95">
        <v>520.79999999999995</v>
      </c>
      <c r="AA32" s="95">
        <v>0</v>
      </c>
      <c r="AB32" s="95">
        <v>1047.9000000000001</v>
      </c>
      <c r="AC32" s="95">
        <v>0</v>
      </c>
      <c r="AD32" s="95">
        <v>3486</v>
      </c>
      <c r="AE32" s="96">
        <v>0</v>
      </c>
    </row>
    <row r="33" spans="1:31" x14ac:dyDescent="0.2">
      <c r="A33" s="94" t="s">
        <v>28</v>
      </c>
      <c r="B33" s="95">
        <v>3.84</v>
      </c>
      <c r="C33" s="95">
        <v>0.72</v>
      </c>
      <c r="D33" s="95">
        <v>136</v>
      </c>
      <c r="E33" s="95">
        <v>272</v>
      </c>
      <c r="F33" s="95">
        <v>112</v>
      </c>
      <c r="G33" s="95">
        <v>251.20000000000002</v>
      </c>
      <c r="H33" s="95">
        <v>13.200000000000001</v>
      </c>
      <c r="I33" s="95">
        <v>22.400000000000002</v>
      </c>
      <c r="J33" s="95">
        <v>0</v>
      </c>
      <c r="K33" s="95">
        <v>0</v>
      </c>
      <c r="L33" s="95">
        <v>0</v>
      </c>
      <c r="M33" s="95">
        <v>0</v>
      </c>
      <c r="N33" s="95">
        <v>0</v>
      </c>
      <c r="O33" s="95">
        <v>0</v>
      </c>
      <c r="P33" s="95">
        <v>0</v>
      </c>
      <c r="Q33" s="95">
        <v>0</v>
      </c>
      <c r="R33" s="95">
        <v>0</v>
      </c>
      <c r="S33" s="95">
        <v>3788.4</v>
      </c>
      <c r="T33" s="95">
        <v>0</v>
      </c>
      <c r="U33" s="95">
        <v>2706</v>
      </c>
      <c r="V33" s="95">
        <v>567.6</v>
      </c>
      <c r="W33" s="95">
        <v>0</v>
      </c>
      <c r="X33" s="95">
        <v>4968.6000000000004</v>
      </c>
      <c r="Y33" s="95">
        <v>562.80000000000007</v>
      </c>
      <c r="Z33" s="95">
        <v>562.80000000000007</v>
      </c>
      <c r="AA33" s="95">
        <v>0</v>
      </c>
      <c r="AB33" s="95">
        <v>1243.2</v>
      </c>
      <c r="AC33" s="95">
        <v>0</v>
      </c>
      <c r="AD33" s="95">
        <v>3813.6</v>
      </c>
      <c r="AE33" s="96">
        <v>0</v>
      </c>
    </row>
    <row r="34" spans="1:31" x14ac:dyDescent="0.2">
      <c r="A34" s="94" t="s">
        <v>29</v>
      </c>
      <c r="B34" s="95">
        <v>3.84</v>
      </c>
      <c r="C34" s="95">
        <v>0.6</v>
      </c>
      <c r="D34" s="95">
        <v>248</v>
      </c>
      <c r="E34" s="95">
        <v>312</v>
      </c>
      <c r="F34" s="95">
        <v>126.4</v>
      </c>
      <c r="G34" s="95">
        <v>270.39999999999998</v>
      </c>
      <c r="H34" s="95">
        <v>110.8</v>
      </c>
      <c r="I34" s="95">
        <v>38.4</v>
      </c>
      <c r="J34" s="95">
        <v>0</v>
      </c>
      <c r="K34" s="95">
        <v>0</v>
      </c>
      <c r="L34" s="95">
        <v>0</v>
      </c>
      <c r="M34" s="95">
        <v>0</v>
      </c>
      <c r="N34" s="95">
        <v>0</v>
      </c>
      <c r="O34" s="95">
        <v>0</v>
      </c>
      <c r="P34" s="95">
        <v>0</v>
      </c>
      <c r="Q34" s="95">
        <v>0</v>
      </c>
      <c r="R34" s="95">
        <v>0</v>
      </c>
      <c r="S34" s="95">
        <v>4250.3999999999996</v>
      </c>
      <c r="T34" s="95">
        <v>0</v>
      </c>
      <c r="U34" s="95">
        <v>2640</v>
      </c>
      <c r="V34" s="95">
        <v>594</v>
      </c>
      <c r="W34" s="95">
        <v>0</v>
      </c>
      <c r="X34" s="95">
        <v>5195.4000000000005</v>
      </c>
      <c r="Y34" s="95">
        <v>554.4</v>
      </c>
      <c r="Z34" s="95">
        <v>554.4</v>
      </c>
      <c r="AA34" s="95">
        <v>0</v>
      </c>
      <c r="AB34" s="95">
        <v>1278.9000000000001</v>
      </c>
      <c r="AC34" s="95">
        <v>0</v>
      </c>
      <c r="AD34" s="95">
        <v>4011</v>
      </c>
      <c r="AE34" s="96">
        <v>0</v>
      </c>
    </row>
    <row r="35" spans="1:31" x14ac:dyDescent="0.2">
      <c r="A35" s="94" t="s">
        <v>30</v>
      </c>
      <c r="B35" s="95">
        <v>3.96</v>
      </c>
      <c r="C35" s="95">
        <v>0.72</v>
      </c>
      <c r="D35" s="95">
        <v>244</v>
      </c>
      <c r="E35" s="95">
        <v>292</v>
      </c>
      <c r="F35" s="95">
        <v>120</v>
      </c>
      <c r="G35" s="95">
        <v>277.60000000000002</v>
      </c>
      <c r="H35" s="95">
        <v>120</v>
      </c>
      <c r="I35" s="95">
        <v>16</v>
      </c>
      <c r="J35" s="95">
        <v>0</v>
      </c>
      <c r="K35" s="95">
        <v>0</v>
      </c>
      <c r="L35" s="95">
        <v>0</v>
      </c>
      <c r="M35" s="95">
        <v>0</v>
      </c>
      <c r="N35" s="95">
        <v>0</v>
      </c>
      <c r="O35" s="95">
        <v>0</v>
      </c>
      <c r="P35" s="95">
        <v>0</v>
      </c>
      <c r="Q35" s="95">
        <v>0</v>
      </c>
      <c r="R35" s="95">
        <v>0</v>
      </c>
      <c r="S35" s="95">
        <v>4514.4000000000005</v>
      </c>
      <c r="T35" s="95">
        <v>0</v>
      </c>
      <c r="U35" s="95">
        <v>2376</v>
      </c>
      <c r="V35" s="95">
        <v>528</v>
      </c>
      <c r="W35" s="95">
        <v>0</v>
      </c>
      <c r="X35" s="95">
        <v>5266.8</v>
      </c>
      <c r="Y35" s="95">
        <v>562.80000000000007</v>
      </c>
      <c r="Z35" s="95">
        <v>567</v>
      </c>
      <c r="AA35" s="95">
        <v>0</v>
      </c>
      <c r="AB35" s="95">
        <v>1283.1000000000001</v>
      </c>
      <c r="AC35" s="95">
        <v>0</v>
      </c>
      <c r="AD35" s="95">
        <v>4065.6</v>
      </c>
      <c r="AE35" s="96">
        <v>0</v>
      </c>
    </row>
    <row r="36" spans="1:31" x14ac:dyDescent="0.2">
      <c r="A36" s="94" t="s">
        <v>31</v>
      </c>
      <c r="B36" s="95">
        <v>3.84</v>
      </c>
      <c r="C36" s="95">
        <v>0.72</v>
      </c>
      <c r="D36" s="95">
        <v>224</v>
      </c>
      <c r="E36" s="95">
        <v>312</v>
      </c>
      <c r="F36" s="95">
        <v>105.60000000000001</v>
      </c>
      <c r="G36" s="95">
        <v>283.2</v>
      </c>
      <c r="H36" s="95">
        <v>120.8</v>
      </c>
      <c r="I36" s="95">
        <v>26.400000000000002</v>
      </c>
      <c r="J36" s="95">
        <v>0</v>
      </c>
      <c r="K36" s="95">
        <v>0</v>
      </c>
      <c r="L36" s="95">
        <v>0</v>
      </c>
      <c r="M36" s="95">
        <v>0</v>
      </c>
      <c r="N36" s="95">
        <v>0</v>
      </c>
      <c r="O36" s="95">
        <v>0</v>
      </c>
      <c r="P36" s="95">
        <v>0</v>
      </c>
      <c r="Q36" s="95">
        <v>0</v>
      </c>
      <c r="R36" s="95">
        <v>0</v>
      </c>
      <c r="S36" s="95">
        <v>4276.8</v>
      </c>
      <c r="T36" s="95">
        <v>0</v>
      </c>
      <c r="U36" s="95">
        <v>2706</v>
      </c>
      <c r="V36" s="95">
        <v>514.79999999999995</v>
      </c>
      <c r="W36" s="95">
        <v>0</v>
      </c>
      <c r="X36" s="95">
        <v>5376</v>
      </c>
      <c r="Y36" s="95">
        <v>546</v>
      </c>
      <c r="Z36" s="95">
        <v>546</v>
      </c>
      <c r="AA36" s="95">
        <v>0</v>
      </c>
      <c r="AB36" s="95">
        <v>1207.5</v>
      </c>
      <c r="AC36" s="95">
        <v>0</v>
      </c>
      <c r="AD36" s="95">
        <v>4250.3999999999996</v>
      </c>
      <c r="AE36" s="96">
        <v>0</v>
      </c>
    </row>
    <row r="37" spans="1:31" x14ac:dyDescent="0.2">
      <c r="A37" s="94" t="s">
        <v>32</v>
      </c>
      <c r="B37" s="95">
        <v>3.84</v>
      </c>
      <c r="C37" s="95">
        <v>0.72</v>
      </c>
      <c r="D37" s="95">
        <v>132</v>
      </c>
      <c r="E37" s="95">
        <v>276</v>
      </c>
      <c r="F37" s="95">
        <v>73.600000000000009</v>
      </c>
      <c r="G37" s="95">
        <v>265.60000000000002</v>
      </c>
      <c r="H37" s="95">
        <v>58.4</v>
      </c>
      <c r="I37" s="95">
        <v>11.200000000000001</v>
      </c>
      <c r="J37" s="95">
        <v>0</v>
      </c>
      <c r="K37" s="95">
        <v>0</v>
      </c>
      <c r="L37" s="95">
        <v>0</v>
      </c>
      <c r="M37" s="95">
        <v>0</v>
      </c>
      <c r="N37" s="95">
        <v>0</v>
      </c>
      <c r="O37" s="95">
        <v>0</v>
      </c>
      <c r="P37" s="95">
        <v>0</v>
      </c>
      <c r="Q37" s="95">
        <v>0</v>
      </c>
      <c r="R37" s="95">
        <v>0</v>
      </c>
      <c r="S37" s="95">
        <v>4593.6000000000004</v>
      </c>
      <c r="T37" s="95">
        <v>0</v>
      </c>
      <c r="U37" s="95">
        <v>1966.8</v>
      </c>
      <c r="V37" s="95">
        <v>488.40000000000003</v>
      </c>
      <c r="W37" s="95">
        <v>0</v>
      </c>
      <c r="X37" s="95">
        <v>5124</v>
      </c>
      <c r="Y37" s="95">
        <v>550.20000000000005</v>
      </c>
      <c r="Z37" s="95">
        <v>554.4</v>
      </c>
      <c r="AA37" s="95">
        <v>0</v>
      </c>
      <c r="AB37" s="95">
        <v>1203.3</v>
      </c>
      <c r="AC37" s="95">
        <v>0</v>
      </c>
      <c r="AD37" s="95">
        <v>4011</v>
      </c>
      <c r="AE37" s="96">
        <v>0</v>
      </c>
    </row>
    <row r="38" spans="1:31" x14ac:dyDescent="0.2">
      <c r="A38" s="94" t="s">
        <v>33</v>
      </c>
      <c r="B38" s="95">
        <v>3.96</v>
      </c>
      <c r="C38" s="95">
        <v>0.72</v>
      </c>
      <c r="D38" s="95">
        <v>120</v>
      </c>
      <c r="E38" s="95">
        <v>288</v>
      </c>
      <c r="F38" s="95">
        <v>105.60000000000001</v>
      </c>
      <c r="G38" s="95">
        <v>268</v>
      </c>
      <c r="H38" s="95">
        <v>7.6000000000000005</v>
      </c>
      <c r="I38" s="95">
        <v>20.400000000000002</v>
      </c>
      <c r="J38" s="95">
        <v>0</v>
      </c>
      <c r="K38" s="95">
        <v>0</v>
      </c>
      <c r="L38" s="95">
        <v>0</v>
      </c>
      <c r="M38" s="95">
        <v>0</v>
      </c>
      <c r="N38" s="95">
        <v>0</v>
      </c>
      <c r="O38" s="95">
        <v>0</v>
      </c>
      <c r="P38" s="95">
        <v>0</v>
      </c>
      <c r="Q38" s="95">
        <v>0</v>
      </c>
      <c r="R38" s="95">
        <v>0</v>
      </c>
      <c r="S38" s="95">
        <v>5372.4000000000005</v>
      </c>
      <c r="T38" s="95">
        <v>0</v>
      </c>
      <c r="U38" s="95">
        <v>1478.4</v>
      </c>
      <c r="V38" s="95">
        <v>567.6</v>
      </c>
      <c r="W38" s="95">
        <v>0</v>
      </c>
      <c r="X38" s="95">
        <v>5329.8</v>
      </c>
      <c r="Y38" s="95">
        <v>541.79999999999995</v>
      </c>
      <c r="Z38" s="95">
        <v>541.79999999999995</v>
      </c>
      <c r="AA38" s="95">
        <v>0</v>
      </c>
      <c r="AB38" s="95">
        <v>1302</v>
      </c>
      <c r="AC38" s="95">
        <v>0</v>
      </c>
      <c r="AD38" s="95">
        <v>4120.2</v>
      </c>
      <c r="AE38" s="96">
        <v>0</v>
      </c>
    </row>
    <row r="39" spans="1:31" x14ac:dyDescent="0.2">
      <c r="A39" s="94" t="s">
        <v>34</v>
      </c>
      <c r="B39" s="95">
        <v>3.84</v>
      </c>
      <c r="C39" s="95">
        <v>0.72</v>
      </c>
      <c r="D39" s="95">
        <v>120</v>
      </c>
      <c r="E39" s="95">
        <v>316</v>
      </c>
      <c r="F39" s="95">
        <v>111.2</v>
      </c>
      <c r="G39" s="95">
        <v>275.60000000000002</v>
      </c>
      <c r="H39" s="95">
        <v>7.2</v>
      </c>
      <c r="I39" s="95">
        <v>38.4</v>
      </c>
      <c r="J39" s="95">
        <v>0</v>
      </c>
      <c r="K39" s="95">
        <v>0</v>
      </c>
      <c r="L39" s="95">
        <v>0</v>
      </c>
      <c r="M39" s="95">
        <v>0</v>
      </c>
      <c r="N39" s="95">
        <v>0</v>
      </c>
      <c r="O39" s="95">
        <v>0</v>
      </c>
      <c r="P39" s="95">
        <v>0</v>
      </c>
      <c r="Q39" s="95">
        <v>0</v>
      </c>
      <c r="R39" s="95">
        <v>0</v>
      </c>
      <c r="S39" s="95">
        <v>5372.4000000000005</v>
      </c>
      <c r="T39" s="95">
        <v>0</v>
      </c>
      <c r="U39" s="95">
        <v>1412.4</v>
      </c>
      <c r="V39" s="95">
        <v>594</v>
      </c>
      <c r="W39" s="95">
        <v>0</v>
      </c>
      <c r="X39" s="95">
        <v>5166</v>
      </c>
      <c r="Y39" s="95">
        <v>575.4</v>
      </c>
      <c r="Z39" s="95">
        <v>579.6</v>
      </c>
      <c r="AA39" s="95">
        <v>0</v>
      </c>
      <c r="AB39" s="95">
        <v>1314.6000000000001</v>
      </c>
      <c r="AC39" s="95">
        <v>0</v>
      </c>
      <c r="AD39" s="95">
        <v>3956.4</v>
      </c>
      <c r="AE39" s="96">
        <v>0</v>
      </c>
    </row>
    <row r="40" spans="1:31" x14ac:dyDescent="0.2">
      <c r="A40" s="94" t="s">
        <v>35</v>
      </c>
      <c r="B40" s="95">
        <v>3.96</v>
      </c>
      <c r="C40" s="95">
        <v>0.72</v>
      </c>
      <c r="D40" s="95">
        <v>124</v>
      </c>
      <c r="E40" s="95">
        <v>320</v>
      </c>
      <c r="F40" s="95">
        <v>69.600000000000009</v>
      </c>
      <c r="G40" s="95">
        <v>273.60000000000002</v>
      </c>
      <c r="H40" s="95">
        <v>42.4</v>
      </c>
      <c r="I40" s="95">
        <v>46.800000000000004</v>
      </c>
      <c r="J40" s="95">
        <v>0</v>
      </c>
      <c r="K40" s="95">
        <v>0</v>
      </c>
      <c r="L40" s="95">
        <v>0</v>
      </c>
      <c r="M40" s="95">
        <v>0</v>
      </c>
      <c r="N40" s="95">
        <v>0</v>
      </c>
      <c r="O40" s="95">
        <v>0</v>
      </c>
      <c r="P40" s="95">
        <v>0</v>
      </c>
      <c r="Q40" s="95">
        <v>0</v>
      </c>
      <c r="R40" s="95">
        <v>0</v>
      </c>
      <c r="S40" s="95">
        <v>5346</v>
      </c>
      <c r="T40" s="95">
        <v>0</v>
      </c>
      <c r="U40" s="95">
        <v>1201.2</v>
      </c>
      <c r="V40" s="95">
        <v>541.20000000000005</v>
      </c>
      <c r="W40" s="95">
        <v>0</v>
      </c>
      <c r="X40" s="95">
        <v>4985.4000000000005</v>
      </c>
      <c r="Y40" s="95">
        <v>571.20000000000005</v>
      </c>
      <c r="Z40" s="95">
        <v>571.20000000000005</v>
      </c>
      <c r="AA40" s="95">
        <v>0</v>
      </c>
      <c r="AB40" s="95">
        <v>1268.4000000000001</v>
      </c>
      <c r="AC40" s="95">
        <v>0</v>
      </c>
      <c r="AD40" s="95">
        <v>3809.4</v>
      </c>
      <c r="AE40" s="96">
        <v>0</v>
      </c>
    </row>
    <row r="41" spans="1:31" x14ac:dyDescent="0.2">
      <c r="A41" s="94" t="s">
        <v>36</v>
      </c>
      <c r="B41" s="95">
        <v>2.64</v>
      </c>
      <c r="C41" s="95">
        <v>0.72</v>
      </c>
      <c r="D41" s="95">
        <v>176</v>
      </c>
      <c r="E41" s="95">
        <v>280</v>
      </c>
      <c r="F41" s="95">
        <v>62.4</v>
      </c>
      <c r="G41" s="95">
        <v>240</v>
      </c>
      <c r="H41" s="95">
        <v>114</v>
      </c>
      <c r="I41" s="95">
        <v>41.2</v>
      </c>
      <c r="J41" s="95">
        <v>0</v>
      </c>
      <c r="K41" s="95">
        <v>0</v>
      </c>
      <c r="L41" s="95">
        <v>0</v>
      </c>
      <c r="M41" s="95">
        <v>0</v>
      </c>
      <c r="N41" s="95">
        <v>0</v>
      </c>
      <c r="O41" s="95">
        <v>0</v>
      </c>
      <c r="P41" s="95">
        <v>0</v>
      </c>
      <c r="Q41" s="95">
        <v>0</v>
      </c>
      <c r="R41" s="95">
        <v>0</v>
      </c>
      <c r="S41" s="95">
        <v>4752</v>
      </c>
      <c r="T41" s="95">
        <v>0</v>
      </c>
      <c r="U41" s="95">
        <v>1333.2</v>
      </c>
      <c r="V41" s="95">
        <v>435.6</v>
      </c>
      <c r="W41" s="95">
        <v>0</v>
      </c>
      <c r="X41" s="95">
        <v>4628.4000000000005</v>
      </c>
      <c r="Y41" s="95">
        <v>579.6</v>
      </c>
      <c r="Z41" s="95">
        <v>579.6</v>
      </c>
      <c r="AA41" s="95">
        <v>0</v>
      </c>
      <c r="AB41" s="95">
        <v>1236.9000000000001</v>
      </c>
      <c r="AC41" s="95">
        <v>0</v>
      </c>
      <c r="AD41" s="95">
        <v>3481.8</v>
      </c>
      <c r="AE41" s="96">
        <v>0</v>
      </c>
    </row>
    <row r="42" spans="1:31" x14ac:dyDescent="0.2">
      <c r="A42" s="94" t="s">
        <v>37</v>
      </c>
      <c r="B42" s="95">
        <v>2.16</v>
      </c>
      <c r="C42" s="95">
        <v>0.72</v>
      </c>
      <c r="D42" s="95">
        <v>172</v>
      </c>
      <c r="E42" s="95">
        <v>268</v>
      </c>
      <c r="F42" s="95">
        <v>56.800000000000004</v>
      </c>
      <c r="G42" s="95">
        <v>239.6</v>
      </c>
      <c r="H42" s="95">
        <v>113.60000000000001</v>
      </c>
      <c r="I42" s="95">
        <v>27.2</v>
      </c>
      <c r="J42" s="95">
        <v>0</v>
      </c>
      <c r="K42" s="95">
        <v>0</v>
      </c>
      <c r="L42" s="95">
        <v>0</v>
      </c>
      <c r="M42" s="95">
        <v>0</v>
      </c>
      <c r="N42" s="95">
        <v>0</v>
      </c>
      <c r="O42" s="95">
        <v>0</v>
      </c>
      <c r="P42" s="95">
        <v>0</v>
      </c>
      <c r="Q42" s="95">
        <v>0</v>
      </c>
      <c r="R42" s="95">
        <v>0</v>
      </c>
      <c r="S42" s="95">
        <v>5148</v>
      </c>
      <c r="T42" s="95">
        <v>0</v>
      </c>
      <c r="U42" s="95">
        <v>1095.6000000000001</v>
      </c>
      <c r="V42" s="95">
        <v>396</v>
      </c>
      <c r="W42" s="95">
        <v>0</v>
      </c>
      <c r="X42" s="95">
        <v>4821.6000000000004</v>
      </c>
      <c r="Y42" s="95">
        <v>554.4</v>
      </c>
      <c r="Z42" s="95">
        <v>558.6</v>
      </c>
      <c r="AA42" s="95">
        <v>0</v>
      </c>
      <c r="AB42" s="95">
        <v>1167.6000000000001</v>
      </c>
      <c r="AC42" s="95">
        <v>0</v>
      </c>
      <c r="AD42" s="95">
        <v>3733.8</v>
      </c>
      <c r="AE42" s="96">
        <v>0</v>
      </c>
    </row>
    <row r="43" spans="1:31" x14ac:dyDescent="0.2">
      <c r="A43" s="94" t="s">
        <v>38</v>
      </c>
      <c r="B43" s="95">
        <v>4.32</v>
      </c>
      <c r="C43" s="95">
        <v>0.84</v>
      </c>
      <c r="D43" s="95">
        <v>176</v>
      </c>
      <c r="E43" s="95">
        <v>260</v>
      </c>
      <c r="F43" s="95">
        <v>57.6</v>
      </c>
      <c r="G43" s="95">
        <v>252.8</v>
      </c>
      <c r="H43" s="95">
        <v>115.2</v>
      </c>
      <c r="I43" s="95">
        <v>6.8</v>
      </c>
      <c r="J43" s="95">
        <v>0</v>
      </c>
      <c r="K43" s="95">
        <v>0</v>
      </c>
      <c r="L43" s="95">
        <v>0</v>
      </c>
      <c r="M43" s="95">
        <v>0</v>
      </c>
      <c r="N43" s="95">
        <v>145.20000000000002</v>
      </c>
      <c r="O43" s="95">
        <v>0</v>
      </c>
      <c r="P43" s="95">
        <v>105.60000000000001</v>
      </c>
      <c r="Q43" s="95">
        <v>0</v>
      </c>
      <c r="R43" s="95">
        <v>0</v>
      </c>
      <c r="S43" s="95">
        <v>5451.6</v>
      </c>
      <c r="T43" s="95">
        <v>26.400000000000002</v>
      </c>
      <c r="U43" s="95">
        <v>871.2</v>
      </c>
      <c r="V43" s="95">
        <v>409.2</v>
      </c>
      <c r="W43" s="95">
        <v>0</v>
      </c>
      <c r="X43" s="95">
        <v>4653.6000000000004</v>
      </c>
      <c r="Y43" s="95">
        <v>537.6</v>
      </c>
      <c r="Z43" s="95">
        <v>541.79999999999995</v>
      </c>
      <c r="AA43" s="95">
        <v>0</v>
      </c>
      <c r="AB43" s="95">
        <v>1104.6000000000001</v>
      </c>
      <c r="AC43" s="95">
        <v>0</v>
      </c>
      <c r="AD43" s="95">
        <v>3620.4</v>
      </c>
      <c r="AE43" s="96">
        <v>0</v>
      </c>
    </row>
    <row r="44" spans="1:31" x14ac:dyDescent="0.2">
      <c r="A44" s="94" t="s">
        <v>39</v>
      </c>
      <c r="B44" s="95">
        <v>3.24</v>
      </c>
      <c r="C44" s="95">
        <v>0.72</v>
      </c>
      <c r="D44" s="95">
        <v>124</v>
      </c>
      <c r="E44" s="95">
        <v>256</v>
      </c>
      <c r="F44" s="95">
        <v>60</v>
      </c>
      <c r="G44" s="95">
        <v>250</v>
      </c>
      <c r="H44" s="95">
        <v>62.800000000000004</v>
      </c>
      <c r="I44" s="95">
        <v>6</v>
      </c>
      <c r="J44" s="95">
        <v>0</v>
      </c>
      <c r="K44" s="95">
        <v>0</v>
      </c>
      <c r="L44" s="95">
        <v>0</v>
      </c>
      <c r="M44" s="95">
        <v>0</v>
      </c>
      <c r="N44" s="95">
        <v>3458.4</v>
      </c>
      <c r="O44" s="95">
        <v>0</v>
      </c>
      <c r="P44" s="95">
        <v>3339.6</v>
      </c>
      <c r="Q44" s="95">
        <v>0</v>
      </c>
      <c r="R44" s="95">
        <v>0</v>
      </c>
      <c r="S44" s="95">
        <v>9504</v>
      </c>
      <c r="T44" s="95">
        <v>0</v>
      </c>
      <c r="U44" s="95">
        <v>3141.6</v>
      </c>
      <c r="V44" s="95">
        <v>409.2</v>
      </c>
      <c r="W44" s="95">
        <v>0</v>
      </c>
      <c r="X44" s="95">
        <v>4565.4000000000005</v>
      </c>
      <c r="Y44" s="95">
        <v>533.4</v>
      </c>
      <c r="Z44" s="95">
        <v>529.20000000000005</v>
      </c>
      <c r="AA44" s="95">
        <v>0</v>
      </c>
      <c r="AB44" s="95">
        <v>1035.3</v>
      </c>
      <c r="AC44" s="95">
        <v>0</v>
      </c>
      <c r="AD44" s="95">
        <v>3586.8</v>
      </c>
      <c r="AE44" s="96">
        <v>0</v>
      </c>
    </row>
    <row r="45" spans="1:31" x14ac:dyDescent="0.2">
      <c r="A45" s="94" t="s">
        <v>40</v>
      </c>
      <c r="B45" s="95">
        <v>2.16</v>
      </c>
      <c r="C45" s="95">
        <v>0.72</v>
      </c>
      <c r="D45" s="95">
        <v>124</v>
      </c>
      <c r="E45" s="95">
        <v>276</v>
      </c>
      <c r="F45" s="95">
        <v>60</v>
      </c>
      <c r="G45" s="95">
        <v>272.39999999999998</v>
      </c>
      <c r="H45" s="95">
        <v>60.800000000000004</v>
      </c>
      <c r="I45" s="95">
        <v>5.2</v>
      </c>
      <c r="J45" s="95">
        <v>0</v>
      </c>
      <c r="K45" s="95">
        <v>0</v>
      </c>
      <c r="L45" s="95">
        <v>0</v>
      </c>
      <c r="M45" s="95">
        <v>0</v>
      </c>
      <c r="N45" s="95">
        <v>963.6</v>
      </c>
      <c r="O45" s="95">
        <v>356.40000000000003</v>
      </c>
      <c r="P45" s="95">
        <v>937.2</v>
      </c>
      <c r="Q45" s="95">
        <v>422.40000000000003</v>
      </c>
      <c r="R45" s="95">
        <v>0</v>
      </c>
      <c r="S45" s="95">
        <v>5689.2</v>
      </c>
      <c r="T45" s="95">
        <v>171.6</v>
      </c>
      <c r="U45" s="95">
        <v>1227.6000000000001</v>
      </c>
      <c r="V45" s="95">
        <v>396</v>
      </c>
      <c r="W45" s="95">
        <v>0</v>
      </c>
      <c r="X45" s="95">
        <v>4296.6000000000004</v>
      </c>
      <c r="Y45" s="95">
        <v>525</v>
      </c>
      <c r="Z45" s="95">
        <v>529.20000000000005</v>
      </c>
      <c r="AA45" s="95">
        <v>0</v>
      </c>
      <c r="AB45" s="95">
        <v>987</v>
      </c>
      <c r="AC45" s="95">
        <v>0</v>
      </c>
      <c r="AD45" s="95">
        <v>3368.4</v>
      </c>
      <c r="AE45" s="96">
        <v>0</v>
      </c>
    </row>
    <row r="46" spans="1:31" x14ac:dyDescent="0.2">
      <c r="A46" s="94" t="s">
        <v>41</v>
      </c>
      <c r="B46" s="95">
        <v>2.16</v>
      </c>
      <c r="C46" s="95">
        <v>0.72</v>
      </c>
      <c r="D46" s="95">
        <v>124</v>
      </c>
      <c r="E46" s="95">
        <v>300</v>
      </c>
      <c r="F46" s="95">
        <v>62.4</v>
      </c>
      <c r="G46" s="95">
        <v>291.60000000000002</v>
      </c>
      <c r="H46" s="95">
        <v>61.2</v>
      </c>
      <c r="I46" s="95">
        <v>6.8</v>
      </c>
      <c r="J46" s="95">
        <v>0</v>
      </c>
      <c r="K46" s="95">
        <v>0</v>
      </c>
      <c r="L46" s="95">
        <v>0</v>
      </c>
      <c r="M46" s="95">
        <v>0</v>
      </c>
      <c r="N46" s="95">
        <v>26.400000000000002</v>
      </c>
      <c r="O46" s="95">
        <v>937.2</v>
      </c>
      <c r="P46" s="95">
        <v>13.200000000000001</v>
      </c>
      <c r="Q46" s="95">
        <v>1056</v>
      </c>
      <c r="R46" s="95">
        <v>0</v>
      </c>
      <c r="S46" s="95">
        <v>3762</v>
      </c>
      <c r="T46" s="95">
        <v>435.6</v>
      </c>
      <c r="U46" s="95">
        <v>105.60000000000001</v>
      </c>
      <c r="V46" s="95">
        <v>422.40000000000003</v>
      </c>
      <c r="W46" s="95">
        <v>0</v>
      </c>
      <c r="X46" s="95">
        <v>4002.6</v>
      </c>
      <c r="Y46" s="95">
        <v>537.6</v>
      </c>
      <c r="Z46" s="95">
        <v>537.6</v>
      </c>
      <c r="AA46" s="95">
        <v>0</v>
      </c>
      <c r="AB46" s="95">
        <v>1152.9000000000001</v>
      </c>
      <c r="AC46" s="95">
        <v>0</v>
      </c>
      <c r="AD46" s="95">
        <v>2935.8</v>
      </c>
      <c r="AE46" s="96">
        <v>0</v>
      </c>
    </row>
    <row r="47" spans="1:31" x14ac:dyDescent="0.2">
      <c r="A47" s="94" t="s">
        <v>42</v>
      </c>
      <c r="B47" s="95">
        <v>2.16</v>
      </c>
      <c r="C47" s="95">
        <v>0.72</v>
      </c>
      <c r="D47" s="95">
        <v>132</v>
      </c>
      <c r="E47" s="95">
        <v>300</v>
      </c>
      <c r="F47" s="95">
        <v>68.8</v>
      </c>
      <c r="G47" s="95">
        <v>295.2</v>
      </c>
      <c r="H47" s="95">
        <v>60</v>
      </c>
      <c r="I47" s="95">
        <v>6.4</v>
      </c>
      <c r="J47" s="95">
        <v>0</v>
      </c>
      <c r="K47" s="95">
        <v>0</v>
      </c>
      <c r="L47" s="95">
        <v>0</v>
      </c>
      <c r="M47" s="95">
        <v>0</v>
      </c>
      <c r="N47" s="95">
        <v>0</v>
      </c>
      <c r="O47" s="95">
        <v>1900.8</v>
      </c>
      <c r="P47" s="95">
        <v>13.200000000000001</v>
      </c>
      <c r="Q47" s="95">
        <v>2046</v>
      </c>
      <c r="R47" s="95">
        <v>0</v>
      </c>
      <c r="S47" s="95">
        <v>2930.4</v>
      </c>
      <c r="T47" s="95">
        <v>963.6</v>
      </c>
      <c r="U47" s="95">
        <v>39.6</v>
      </c>
      <c r="V47" s="95">
        <v>409.2</v>
      </c>
      <c r="W47" s="95">
        <v>0</v>
      </c>
      <c r="X47" s="95">
        <v>4548.6000000000004</v>
      </c>
      <c r="Y47" s="95">
        <v>533.4</v>
      </c>
      <c r="Z47" s="95">
        <v>537.6</v>
      </c>
      <c r="AA47" s="95">
        <v>0</v>
      </c>
      <c r="AB47" s="95">
        <v>1102.5</v>
      </c>
      <c r="AC47" s="95">
        <v>0</v>
      </c>
      <c r="AD47" s="95">
        <v>3528</v>
      </c>
      <c r="AE47" s="96">
        <v>0</v>
      </c>
    </row>
    <row r="48" spans="1:31" x14ac:dyDescent="0.2">
      <c r="A48" s="94" t="s">
        <v>43</v>
      </c>
      <c r="B48" s="95">
        <v>2.04</v>
      </c>
      <c r="C48" s="95">
        <v>0.72</v>
      </c>
      <c r="D48" s="95">
        <v>124</v>
      </c>
      <c r="E48" s="95">
        <v>296</v>
      </c>
      <c r="F48" s="95">
        <v>64.8</v>
      </c>
      <c r="G48" s="95">
        <v>294.40000000000003</v>
      </c>
      <c r="H48" s="95">
        <v>58.4</v>
      </c>
      <c r="I48" s="95">
        <v>4.4000000000000004</v>
      </c>
      <c r="J48" s="95">
        <v>0</v>
      </c>
      <c r="K48" s="95">
        <v>0</v>
      </c>
      <c r="L48" s="95">
        <v>0</v>
      </c>
      <c r="M48" s="95">
        <v>0</v>
      </c>
      <c r="N48" s="95">
        <v>92.4</v>
      </c>
      <c r="O48" s="95">
        <v>910.80000000000007</v>
      </c>
      <c r="P48" s="95">
        <v>66</v>
      </c>
      <c r="Q48" s="95">
        <v>1016.4</v>
      </c>
      <c r="R48" s="95">
        <v>0</v>
      </c>
      <c r="S48" s="95">
        <v>4725.6000000000004</v>
      </c>
      <c r="T48" s="95">
        <v>594</v>
      </c>
      <c r="U48" s="95">
        <v>39.6</v>
      </c>
      <c r="V48" s="95">
        <v>396</v>
      </c>
      <c r="W48" s="95">
        <v>0</v>
      </c>
      <c r="X48" s="95">
        <v>4582.2</v>
      </c>
      <c r="Y48" s="95">
        <v>533.4</v>
      </c>
      <c r="Z48" s="95">
        <v>537.6</v>
      </c>
      <c r="AA48" s="95">
        <v>0</v>
      </c>
      <c r="AB48" s="95">
        <v>1085.7</v>
      </c>
      <c r="AC48" s="95">
        <v>0</v>
      </c>
      <c r="AD48" s="95">
        <v>3574.2000000000003</v>
      </c>
      <c r="AE48" s="96">
        <v>0</v>
      </c>
    </row>
    <row r="49" spans="1:31" x14ac:dyDescent="0.2">
      <c r="A49" s="94" t="s">
        <v>44</v>
      </c>
      <c r="B49" s="95">
        <v>2.16</v>
      </c>
      <c r="C49" s="95">
        <v>0.72</v>
      </c>
      <c r="D49" s="95">
        <v>132</v>
      </c>
      <c r="E49" s="95">
        <v>288</v>
      </c>
      <c r="F49" s="95">
        <v>68</v>
      </c>
      <c r="G49" s="95">
        <v>281.60000000000002</v>
      </c>
      <c r="H49" s="95">
        <v>58.4</v>
      </c>
      <c r="I49" s="95">
        <v>4.4000000000000004</v>
      </c>
      <c r="J49" s="95">
        <v>0</v>
      </c>
      <c r="K49" s="95">
        <v>0</v>
      </c>
      <c r="L49" s="95">
        <v>0</v>
      </c>
      <c r="M49" s="95">
        <v>0</v>
      </c>
      <c r="N49" s="95">
        <v>105.60000000000001</v>
      </c>
      <c r="O49" s="95">
        <v>620.4</v>
      </c>
      <c r="P49" s="95">
        <v>66</v>
      </c>
      <c r="Q49" s="95">
        <v>752.4</v>
      </c>
      <c r="R49" s="95">
        <v>0</v>
      </c>
      <c r="S49" s="95">
        <v>5214</v>
      </c>
      <c r="T49" s="95">
        <v>765.6</v>
      </c>
      <c r="U49" s="95">
        <v>26.400000000000002</v>
      </c>
      <c r="V49" s="95">
        <v>396</v>
      </c>
      <c r="W49" s="95">
        <v>0</v>
      </c>
      <c r="X49" s="95">
        <v>4368</v>
      </c>
      <c r="Y49" s="95">
        <v>529.20000000000005</v>
      </c>
      <c r="Z49" s="95">
        <v>529.20000000000005</v>
      </c>
      <c r="AA49" s="95">
        <v>0</v>
      </c>
      <c r="AB49" s="95">
        <v>1064.7</v>
      </c>
      <c r="AC49" s="95">
        <v>0</v>
      </c>
      <c r="AD49" s="95">
        <v>3381</v>
      </c>
      <c r="AE49" s="96">
        <v>0</v>
      </c>
    </row>
    <row r="50" spans="1:31" x14ac:dyDescent="0.2">
      <c r="A50" s="94" t="s">
        <v>45</v>
      </c>
      <c r="B50" s="95">
        <v>2.04</v>
      </c>
      <c r="C50" s="95">
        <v>0.84</v>
      </c>
      <c r="D50" s="95">
        <v>120</v>
      </c>
      <c r="E50" s="95">
        <v>280</v>
      </c>
      <c r="F50" s="95">
        <v>61.6</v>
      </c>
      <c r="G50" s="95">
        <v>277.2</v>
      </c>
      <c r="H50" s="95">
        <v>58.800000000000004</v>
      </c>
      <c r="I50" s="95">
        <v>5.2</v>
      </c>
      <c r="J50" s="95">
        <v>0</v>
      </c>
      <c r="K50" s="95">
        <v>0</v>
      </c>
      <c r="L50" s="95">
        <v>0</v>
      </c>
      <c r="M50" s="95">
        <v>0</v>
      </c>
      <c r="N50" s="95">
        <v>92.4</v>
      </c>
      <c r="O50" s="95">
        <v>660</v>
      </c>
      <c r="P50" s="95">
        <v>79.2</v>
      </c>
      <c r="Q50" s="95">
        <v>778.80000000000007</v>
      </c>
      <c r="R50" s="95">
        <v>0</v>
      </c>
      <c r="S50" s="95">
        <v>5306.4000000000005</v>
      </c>
      <c r="T50" s="95">
        <v>950.4</v>
      </c>
      <c r="U50" s="95">
        <v>13.200000000000001</v>
      </c>
      <c r="V50" s="95">
        <v>369.6</v>
      </c>
      <c r="W50" s="95">
        <v>0</v>
      </c>
      <c r="X50" s="95">
        <v>4326</v>
      </c>
      <c r="Y50" s="95">
        <v>512.4</v>
      </c>
      <c r="Z50" s="95">
        <v>512.4</v>
      </c>
      <c r="AA50" s="95">
        <v>0</v>
      </c>
      <c r="AB50" s="95">
        <v>1033.2</v>
      </c>
      <c r="AC50" s="95">
        <v>0</v>
      </c>
      <c r="AD50" s="95">
        <v>3364.2000000000003</v>
      </c>
      <c r="AE50" s="96">
        <v>0</v>
      </c>
    </row>
    <row r="51" spans="1:31" x14ac:dyDescent="0.2">
      <c r="A51" s="94" t="s">
        <v>46</v>
      </c>
      <c r="B51" s="95">
        <v>2.16</v>
      </c>
      <c r="C51" s="95">
        <v>0.72</v>
      </c>
      <c r="D51" s="95">
        <v>128</v>
      </c>
      <c r="E51" s="95">
        <v>304</v>
      </c>
      <c r="F51" s="95">
        <v>64.8</v>
      </c>
      <c r="G51" s="95">
        <v>298.40000000000003</v>
      </c>
      <c r="H51" s="95">
        <v>59.6</v>
      </c>
      <c r="I51" s="95">
        <v>6</v>
      </c>
      <c r="J51" s="95">
        <v>0</v>
      </c>
      <c r="K51" s="95">
        <v>0</v>
      </c>
      <c r="L51" s="95">
        <v>0</v>
      </c>
      <c r="M51" s="95">
        <v>0</v>
      </c>
      <c r="N51" s="95">
        <v>0</v>
      </c>
      <c r="O51" s="95">
        <v>3828</v>
      </c>
      <c r="P51" s="95">
        <v>0</v>
      </c>
      <c r="Q51" s="95">
        <v>3986.4</v>
      </c>
      <c r="R51" s="95">
        <v>409.2</v>
      </c>
      <c r="S51" s="95">
        <v>1214.4000000000001</v>
      </c>
      <c r="T51" s="95">
        <v>3102</v>
      </c>
      <c r="U51" s="95">
        <v>0</v>
      </c>
      <c r="V51" s="95">
        <v>343.2</v>
      </c>
      <c r="W51" s="95">
        <v>0</v>
      </c>
      <c r="X51" s="95">
        <v>4216.8</v>
      </c>
      <c r="Y51" s="95">
        <v>504</v>
      </c>
      <c r="Z51" s="95">
        <v>508.2</v>
      </c>
      <c r="AA51" s="95">
        <v>0</v>
      </c>
      <c r="AB51" s="95">
        <v>966</v>
      </c>
      <c r="AC51" s="95">
        <v>0</v>
      </c>
      <c r="AD51" s="95">
        <v>3318</v>
      </c>
      <c r="AE51" s="96">
        <v>0</v>
      </c>
    </row>
    <row r="52" spans="1:31" x14ac:dyDescent="0.2">
      <c r="A52" s="94" t="s">
        <v>47</v>
      </c>
      <c r="B52" s="95">
        <v>2.04</v>
      </c>
      <c r="C52" s="95">
        <v>0.72</v>
      </c>
      <c r="D52" s="95">
        <v>124</v>
      </c>
      <c r="E52" s="95">
        <v>284</v>
      </c>
      <c r="F52" s="95">
        <v>62.4</v>
      </c>
      <c r="G52" s="95">
        <v>277.2</v>
      </c>
      <c r="H52" s="95">
        <v>60</v>
      </c>
      <c r="I52" s="95">
        <v>8</v>
      </c>
      <c r="J52" s="95">
        <v>0</v>
      </c>
      <c r="K52" s="95">
        <v>0</v>
      </c>
      <c r="L52" s="95">
        <v>0</v>
      </c>
      <c r="M52" s="95">
        <v>0</v>
      </c>
      <c r="N52" s="95">
        <v>0</v>
      </c>
      <c r="O52" s="95">
        <v>8778</v>
      </c>
      <c r="P52" s="95">
        <v>0</v>
      </c>
      <c r="Q52" s="95">
        <v>9002.4</v>
      </c>
      <c r="R52" s="95">
        <v>6375.6</v>
      </c>
      <c r="S52" s="95">
        <v>0</v>
      </c>
      <c r="T52" s="95">
        <v>5913.6</v>
      </c>
      <c r="U52" s="95">
        <v>0</v>
      </c>
      <c r="V52" s="95">
        <v>356.40000000000003</v>
      </c>
      <c r="W52" s="95">
        <v>0</v>
      </c>
      <c r="X52" s="95">
        <v>4237.8</v>
      </c>
      <c r="Y52" s="95">
        <v>495.6</v>
      </c>
      <c r="Z52" s="95">
        <v>495.6</v>
      </c>
      <c r="AA52" s="95">
        <v>0</v>
      </c>
      <c r="AB52" s="95">
        <v>858.9</v>
      </c>
      <c r="AC52" s="95">
        <v>0</v>
      </c>
      <c r="AD52" s="95">
        <v>3435.6</v>
      </c>
      <c r="AE52" s="96">
        <v>0</v>
      </c>
    </row>
    <row r="53" spans="1:31" x14ac:dyDescent="0.2">
      <c r="A53" s="94" t="s">
        <v>48</v>
      </c>
      <c r="B53" s="95">
        <v>2.16</v>
      </c>
      <c r="C53" s="95">
        <v>0.72</v>
      </c>
      <c r="D53" s="95">
        <v>124</v>
      </c>
      <c r="E53" s="95">
        <v>272</v>
      </c>
      <c r="F53" s="95">
        <v>61.6</v>
      </c>
      <c r="G53" s="95">
        <v>265.60000000000002</v>
      </c>
      <c r="H53" s="95">
        <v>61.2</v>
      </c>
      <c r="I53" s="95">
        <v>6</v>
      </c>
      <c r="J53" s="95">
        <v>0</v>
      </c>
      <c r="K53" s="95">
        <v>0</v>
      </c>
      <c r="L53" s="95">
        <v>0</v>
      </c>
      <c r="M53" s="95">
        <v>0</v>
      </c>
      <c r="N53" s="95">
        <v>0</v>
      </c>
      <c r="O53" s="95">
        <v>14480.4</v>
      </c>
      <c r="P53" s="95">
        <v>0</v>
      </c>
      <c r="Q53" s="95">
        <v>14810.4</v>
      </c>
      <c r="R53" s="95">
        <v>14190</v>
      </c>
      <c r="S53" s="95">
        <v>0</v>
      </c>
      <c r="T53" s="95">
        <v>9834</v>
      </c>
      <c r="U53" s="95">
        <v>0</v>
      </c>
      <c r="V53" s="95">
        <v>330</v>
      </c>
      <c r="W53" s="95">
        <v>0</v>
      </c>
      <c r="X53" s="95">
        <v>4023.6</v>
      </c>
      <c r="Y53" s="95">
        <v>470.40000000000003</v>
      </c>
      <c r="Z53" s="95">
        <v>470.40000000000003</v>
      </c>
      <c r="AA53" s="95">
        <v>0</v>
      </c>
      <c r="AB53" s="95">
        <v>795.9</v>
      </c>
      <c r="AC53" s="95">
        <v>0</v>
      </c>
      <c r="AD53" s="95">
        <v>3280.2000000000003</v>
      </c>
      <c r="AE53" s="96">
        <v>0</v>
      </c>
    </row>
    <row r="54" spans="1:31" ht="13.5" thickBot="1" x14ac:dyDescent="0.25">
      <c r="A54" s="97" t="s">
        <v>49</v>
      </c>
      <c r="B54" s="98">
        <v>2.04</v>
      </c>
      <c r="C54" s="98">
        <v>0.84</v>
      </c>
      <c r="D54" s="98">
        <v>120</v>
      </c>
      <c r="E54" s="98">
        <v>256</v>
      </c>
      <c r="F54" s="98">
        <v>56</v>
      </c>
      <c r="G54" s="98">
        <v>250.8</v>
      </c>
      <c r="H54" s="98">
        <v>59.6</v>
      </c>
      <c r="I54" s="98">
        <v>5.6000000000000005</v>
      </c>
      <c r="J54" s="98">
        <v>0</v>
      </c>
      <c r="K54" s="98">
        <v>0</v>
      </c>
      <c r="L54" s="98">
        <v>0</v>
      </c>
      <c r="M54" s="98">
        <v>0</v>
      </c>
      <c r="N54" s="98">
        <v>0</v>
      </c>
      <c r="O54" s="98">
        <v>17846.400000000001</v>
      </c>
      <c r="P54" s="98">
        <v>0</v>
      </c>
      <c r="Q54" s="98">
        <v>18242.400000000001</v>
      </c>
      <c r="R54" s="98">
        <v>18400.8</v>
      </c>
      <c r="S54" s="98">
        <v>0</v>
      </c>
      <c r="T54" s="98">
        <v>12553.2</v>
      </c>
      <c r="U54" s="98">
        <v>0</v>
      </c>
      <c r="V54" s="98">
        <v>330</v>
      </c>
      <c r="W54" s="98">
        <v>0</v>
      </c>
      <c r="X54" s="98">
        <v>3956.4</v>
      </c>
      <c r="Y54" s="98">
        <v>428.40000000000003</v>
      </c>
      <c r="Z54" s="98">
        <v>428.40000000000003</v>
      </c>
      <c r="AA54" s="98">
        <v>0</v>
      </c>
      <c r="AB54" s="98">
        <v>770.7</v>
      </c>
      <c r="AC54" s="98">
        <v>0</v>
      </c>
      <c r="AD54" s="98">
        <v>3238.2000000000003</v>
      </c>
      <c r="AE54" s="99">
        <v>0</v>
      </c>
    </row>
    <row r="55" spans="1:31" s="63" customFormat="1" hidden="1" x14ac:dyDescent="0.2">
      <c r="A55" s="62" t="s">
        <v>51</v>
      </c>
      <c r="B55" s="63">
        <f>SUM(B7:B54)</f>
        <v>128.51999999999995</v>
      </c>
      <c r="C55" s="63">
        <f>SUM(C7:C54)</f>
        <v>34.919999999999987</v>
      </c>
      <c r="D55" s="63">
        <f>SUM(D7:D54)</f>
        <v>5776</v>
      </c>
      <c r="E55" s="63">
        <f>SUM(E7:E54)</f>
        <v>13372</v>
      </c>
      <c r="F55" s="63">
        <f>SUM(F7:F54)</f>
        <v>3416.0000000000005</v>
      </c>
      <c r="G55" s="63">
        <f>SUM(G7:G54)</f>
        <v>12687.6</v>
      </c>
      <c r="H55" s="63">
        <f>SUM(H7:H54)</f>
        <v>2188.7999999999997</v>
      </c>
      <c r="I55" s="63">
        <f>SUM(I7:I54)</f>
        <v>684.8</v>
      </c>
      <c r="J55" s="63">
        <f>SUM(J7:J54)</f>
        <v>0</v>
      </c>
      <c r="K55" s="63">
        <f>SUM(K7:K54)</f>
        <v>0</v>
      </c>
      <c r="L55" s="63">
        <f>SUM(L7:L54)</f>
        <v>0</v>
      </c>
      <c r="M55" s="63">
        <f>SUM(M7:M54)</f>
        <v>0</v>
      </c>
      <c r="N55" s="63">
        <f>SUM(N7:N54)</f>
        <v>4883.9999999999991</v>
      </c>
      <c r="O55" s="63">
        <f>SUM(O7:O54)</f>
        <v>371448.00000000006</v>
      </c>
      <c r="P55" s="63">
        <f>SUM(P7:P54)</f>
        <v>4619.9999999999991</v>
      </c>
      <c r="Q55" s="63">
        <f>SUM(Q7:Q54)</f>
        <v>381189.60000000015</v>
      </c>
      <c r="R55" s="63">
        <f>SUM(R7:R54)</f>
        <v>423495.6</v>
      </c>
      <c r="S55" s="63">
        <f>SUM(S7:S54)</f>
        <v>129043.2</v>
      </c>
      <c r="T55" s="63">
        <f>SUM(T7:T54)</f>
        <v>226828.80000000005</v>
      </c>
      <c r="U55" s="63">
        <f>SUM(U7:U54)</f>
        <v>56311.19999999999</v>
      </c>
      <c r="V55" s="63">
        <f>SUM(V7:V54)</f>
        <v>20671.200000000004</v>
      </c>
      <c r="W55" s="63">
        <f>SUM(W7:W54)</f>
        <v>0</v>
      </c>
      <c r="X55" s="63">
        <f>SUM(X7:X54)</f>
        <v>215279.39999999997</v>
      </c>
      <c r="Y55" s="63">
        <f>SUM(Y7:Y54)</f>
        <v>22520.400000000005</v>
      </c>
      <c r="Z55" s="63">
        <f>SUM(Z7:Z54)</f>
        <v>22596</v>
      </c>
      <c r="AA55" s="63">
        <f>SUM(AA7:AA54)</f>
        <v>0</v>
      </c>
      <c r="AB55" s="63">
        <f>SUM(AB7:AB54)</f>
        <v>49809.899999999994</v>
      </c>
      <c r="AC55" s="63">
        <f>SUM(AC7:AC54)</f>
        <v>0</v>
      </c>
      <c r="AD55" s="63">
        <f>SUM(AD7:AD54)</f>
        <v>168869.40000000005</v>
      </c>
      <c r="AE55" s="63">
        <f>SUM(AE7:AE54)</f>
        <v>0</v>
      </c>
    </row>
    <row r="56" spans="1:31" x14ac:dyDescent="0.2">
      <c r="A56" s="63"/>
    </row>
  </sheetData>
  <phoneticPr fontId="2" type="noConversion"/>
  <pageMargins left="0.59055118110236227" right="0.59055118110236227" top="0.39370078740157483" bottom="0.59055118110236227" header="0.51181102362204722" footer="0.31496062992125984"/>
  <pageSetup paperSize="9" scale="72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2.5703125" style="66" customWidth="1"/>
    <col min="2" max="2" width="9.42578125" style="72" hidden="1" customWidth="1"/>
    <col min="3" max="3" width="16.5703125" style="47" customWidth="1"/>
    <col min="4" max="4" width="22.42578125" style="48" customWidth="1"/>
    <col min="5" max="5" width="16.5703125" style="49" hidden="1" customWidth="1"/>
    <col min="6" max="6" width="16.5703125" style="48" hidden="1" customWidth="1"/>
    <col min="7" max="16384" width="9.140625" style="1"/>
  </cols>
  <sheetData>
    <row r="1" spans="1:6" ht="12.75" customHeight="1" x14ac:dyDescent="0.25"/>
    <row r="2" spans="1:6" ht="25.5" x14ac:dyDescent="0.25">
      <c r="A2" s="39" t="str">
        <f>'Время горизонтально'!D2</f>
        <v>Мощность по фидерам по получасовым интервалам</v>
      </c>
      <c r="B2" s="67"/>
    </row>
    <row r="3" spans="1:6" ht="21" customHeight="1" x14ac:dyDescent="0.3">
      <c r="C3" s="54" t="str">
        <f>IF(isOV="","",isOV)</f>
        <v>с учетом обходных выключателей</v>
      </c>
    </row>
    <row r="4" spans="1:6" x14ac:dyDescent="0.25">
      <c r="A4" s="50" t="str">
        <f>IF(group="","",group)</f>
        <v>ПС 110 кВ Дымково</v>
      </c>
      <c r="F4" s="52" t="str">
        <f>IF(energy="","",energy)</f>
        <v>активная энергия</v>
      </c>
    </row>
    <row r="5" spans="1:6" ht="15.75" customHeight="1" thickBot="1" x14ac:dyDescent="0.3">
      <c r="F5" s="53" t="str">
        <f>IF(period="","",period)</f>
        <v>за 19.06.2024</v>
      </c>
    </row>
    <row r="6" spans="1:6" s="51" customFormat="1" ht="34.5" customHeight="1" thickBot="1" x14ac:dyDescent="0.25">
      <c r="A6" s="34" t="s">
        <v>1</v>
      </c>
      <c r="B6" s="55" t="s">
        <v>53</v>
      </c>
      <c r="C6" s="56" t="s">
        <v>54</v>
      </c>
      <c r="D6" s="57" t="s">
        <v>59</v>
      </c>
      <c r="E6" s="44" t="s">
        <v>55</v>
      </c>
      <c r="F6" s="57" t="s">
        <v>56</v>
      </c>
    </row>
  </sheetData>
  <phoneticPr fontId="2" type="noConversion"/>
  <pageMargins left="0.75" right="0.75" top="1" bottom="1" header="0.5" footer="0.5"/>
  <pageSetup paperSize="9" scale="86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Уланова Галина Николаевна</dc:creator>
  <cp:lastModifiedBy>Уланова Галина Николаевна</cp:lastModifiedBy>
  <cp:lastPrinted>2006-09-18T11:08:43Z</cp:lastPrinted>
  <dcterms:created xsi:type="dcterms:W3CDTF">2006-01-12T11:13:46Z</dcterms:created>
  <dcterms:modified xsi:type="dcterms:W3CDTF">2024-06-24T05:45:52Z</dcterms:modified>
</cp:coreProperties>
</file>