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[2]Горизонтальный!#REF!</definedName>
  </definedNames>
  <calcPr calcId="145621"/>
</workbook>
</file>

<file path=xl/calcChain.xml><?xml version="1.0" encoding="utf-8"?>
<calcChain xmlns="http://schemas.openxmlformats.org/spreadsheetml/2006/main">
  <c r="K80" i="3" l="1"/>
  <c r="J80" i="3"/>
  <c r="I80" i="3"/>
  <c r="K79" i="3"/>
  <c r="J79" i="3"/>
  <c r="I79" i="3"/>
  <c r="E80" i="3"/>
  <c r="D80" i="3"/>
  <c r="M80" i="3" s="1"/>
  <c r="C80" i="3"/>
  <c r="E79" i="3"/>
  <c r="D79" i="3"/>
  <c r="C79" i="3"/>
  <c r="E81" i="3"/>
  <c r="E82" i="3" s="1"/>
  <c r="I81" i="3"/>
  <c r="I82" i="3" s="1"/>
  <c r="L80" i="3"/>
  <c r="N79" i="3"/>
  <c r="K81" i="3"/>
  <c r="K82" i="3" s="1"/>
  <c r="J81" i="3"/>
  <c r="J82" i="3" s="1"/>
  <c r="C81" i="3"/>
  <c r="C82" i="3" s="1"/>
  <c r="N80" i="3" l="1"/>
  <c r="D81" i="3"/>
  <c r="D82" i="3" s="1"/>
  <c r="C84" i="3"/>
  <c r="C83" i="3"/>
  <c r="K84" i="3"/>
  <c r="K83" i="3"/>
  <c r="D83" i="3"/>
  <c r="D84" i="3"/>
  <c r="J84" i="3"/>
  <c r="J83" i="3"/>
  <c r="I84" i="3"/>
  <c r="I83" i="3"/>
  <c r="E83" i="3"/>
  <c r="E84" i="3"/>
  <c r="L79" i="3"/>
  <c r="M79" i="3"/>
  <c r="W31" i="3"/>
  <c r="V31" i="3"/>
  <c r="U31" i="3"/>
  <c r="T31" i="3"/>
  <c r="S31" i="3"/>
  <c r="R31" i="3"/>
  <c r="Q31" i="3"/>
  <c r="P31" i="3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<sst xmlns="http://schemas.openxmlformats.org/spreadsheetml/2006/main" count="197" uniqueCount="92">
  <si>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</si>
  <si>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</si>
  <si>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</si>
  <si>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</si>
  <si>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</si>
  <si>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</si>
  <si>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</si>
  <si>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</si>
  <si>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</si>
  <si>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</si>
  <si>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</si>
  <si>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</si>
  <si>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</si>
  <si>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</si>
  <si>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</si>
  <si>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</si>
  <si>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</si>
  <si>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</si>
  <si>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</si>
  <si>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</si>
  <si>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</si>
  <si>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</si>
  <si>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</si>
  <si>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</si>
  <si>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</si>
  <si>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</si>
  <si>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</si>
  <si>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</si>
  <si>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</si>
  <si>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</si>
  <si>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</si>
  <si>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</si>
  <si>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</si>
  <si>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</si>
  <si>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</si>
  <si>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</si>
  <si>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</si>
  <si>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17.06.2020</t>
  </si>
  <si>
    <t>ПС 110 кВ Енюково</t>
  </si>
  <si>
    <t xml:space="preserve"> 0,4 Енюково ТСН 1 ао RS</t>
  </si>
  <si>
    <t xml:space="preserve"> 0,4 Енюково ТСН 2 ао RS</t>
  </si>
  <si>
    <t xml:space="preserve"> 10 Енюково СВВ ао RS</t>
  </si>
  <si>
    <t xml:space="preserve"> 10 Енюково СВВ ап RS</t>
  </si>
  <si>
    <t xml:space="preserve"> 10 Енюково Т 1 ао RS</t>
  </si>
  <si>
    <t xml:space="preserve"> 10 Енюково Т 1 ап RS</t>
  </si>
  <si>
    <t xml:space="preserve"> 10 Енюково Т 2 ао RS</t>
  </si>
  <si>
    <t xml:space="preserve"> 10 Енюково Т 2 ап RS</t>
  </si>
  <si>
    <t xml:space="preserve"> 10 Енюково Т 3 ао RS</t>
  </si>
  <si>
    <t xml:space="preserve"> 10 Енюково Т 3 ап RS</t>
  </si>
  <si>
    <t xml:space="preserve"> 10 Енюково-Аэропорт ао RS</t>
  </si>
  <si>
    <t xml:space="preserve"> 10 Енюково-Борисово ао RS</t>
  </si>
  <si>
    <t xml:space="preserve"> 10 Енюково-Ботово ао RS</t>
  </si>
  <si>
    <t xml:space="preserve"> 10 Енюково-Ботово ап RS</t>
  </si>
  <si>
    <t xml:space="preserve"> 10 Енюково-КУФ 3 ао RS</t>
  </si>
  <si>
    <t xml:space="preserve"> 10 Енюково-Марьино ао RS</t>
  </si>
  <si>
    <t xml:space="preserve"> 10 Енюково-Марьино ап RS</t>
  </si>
  <si>
    <t xml:space="preserve"> 10 Енюково-Соболево ао RS</t>
  </si>
  <si>
    <t xml:space="preserve"> 10 Енюково-Соболево ап RS</t>
  </si>
  <si>
    <t xml:space="preserve"> 10 Енюково-Яганово ао RS</t>
  </si>
  <si>
    <t xml:space="preserve"> 10 Енюково-Яганово ап RS</t>
  </si>
  <si>
    <t xml:space="preserve"> 6 Енюково-Енюково 2 ао RS</t>
  </si>
  <si>
    <t/>
  </si>
  <si>
    <t>реактивная энергия</t>
  </si>
  <si>
    <t>Т-1</t>
  </si>
  <si>
    <t>Т-2</t>
  </si>
  <si>
    <t>Двухобмоточный тр-р</t>
  </si>
  <si>
    <t>4-00</t>
  </si>
  <si>
    <t>10-00</t>
  </si>
  <si>
    <t>22-00</t>
  </si>
  <si>
    <t>Номинальная мощность</t>
  </si>
  <si>
    <t>S ном, кВА</t>
  </si>
  <si>
    <t>Потери холостого хода</t>
  </si>
  <si>
    <t>P xx, кВт</t>
  </si>
  <si>
    <t>Потери короткого замыкания</t>
  </si>
  <si>
    <t>P кз, кВт</t>
  </si>
  <si>
    <t>Ток холостого хода</t>
  </si>
  <si>
    <t>I x, %</t>
  </si>
  <si>
    <t>Напряжение короткого замыкания</t>
  </si>
  <si>
    <t>U к, %</t>
  </si>
  <si>
    <t>Нагрузочная мощность</t>
  </si>
  <si>
    <t>Р н, кВт</t>
  </si>
  <si>
    <t>P</t>
  </si>
  <si>
    <t>Q н, квар</t>
  </si>
  <si>
    <t>Q</t>
  </si>
  <si>
    <t>S н, кВА</t>
  </si>
  <si>
    <t>Коэффициент загрузки</t>
  </si>
  <si>
    <t>К з</t>
  </si>
  <si>
    <t>Потери активной мощности</t>
  </si>
  <si>
    <r>
      <t>Δ</t>
    </r>
    <r>
      <rPr>
        <b/>
        <sz val="10"/>
        <rFont val="Arial Cyr"/>
        <charset val="204"/>
      </rPr>
      <t>P, кВт</t>
    </r>
  </si>
  <si>
    <t>Потери реактивной мощности</t>
  </si>
  <si>
    <t>ΔQ, квар</t>
  </si>
  <si>
    <t>Потери в трансформаторах  в режимный день 17.06.2020 г. ПС Енюково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</si>
</sst>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;@"/>
    <numFmt numFmtId="165" formatCode="#,##0.0"/>
    <numFmt numFmtId="166" formatCode="0.0"/>
  </numFmts>
  <fonts count="14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Arial Cyr"/>
      <charset val="204"/>
    </font>
    <font>
      <b/>
      <sz val="1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5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39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64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13" fillId="0" borderId="0" xfId="0" applyFont="1"/>
    <xf numFmtId="0" fontId="13" fillId="0" borderId="20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center"/>
    </xf>
    <xf numFmtId="0" fontId="13" fillId="3" borderId="21" xfId="0" applyFont="1" applyFill="1" applyBorder="1" applyAlignment="1">
      <alignment horizontal="left" vertical="center" wrapText="1"/>
    </xf>
    <xf numFmtId="0" fontId="13" fillId="3" borderId="22" xfId="0" applyFont="1" applyFill="1" applyBorder="1" applyAlignment="1">
      <alignment horizontal="center" vertical="center" wrapText="1"/>
    </xf>
    <xf numFmtId="0" fontId="0" fillId="4" borderId="23" xfId="0" applyFill="1" applyBorder="1" applyAlignment="1">
      <alignment horizontal="center" vertical="center"/>
    </xf>
    <xf numFmtId="0" fontId="13" fillId="3" borderId="24" xfId="0" applyFont="1" applyFill="1" applyBorder="1" applyAlignment="1">
      <alignment horizontal="left" vertical="center" wrapText="1"/>
    </xf>
    <xf numFmtId="0" fontId="13" fillId="3" borderId="25" xfId="0" applyFont="1" applyFill="1" applyBorder="1" applyAlignment="1">
      <alignment horizontal="center" vertical="center" wrapText="1"/>
    </xf>
    <xf numFmtId="0" fontId="0" fillId="4" borderId="26" xfId="0" applyFill="1" applyBorder="1" applyAlignment="1">
      <alignment horizontal="center" vertical="center"/>
    </xf>
    <xf numFmtId="0" fontId="0" fillId="0" borderId="0" xfId="0" applyFill="1" applyBorder="1" applyAlignment="1">
      <alignment horizontal="center"/>
    </xf>
    <xf numFmtId="4" fontId="3" fillId="0" borderId="0" xfId="0" applyNumberFormat="1" applyFont="1" applyAlignment="1">
      <alignment horizontal="center"/>
    </xf>
    <xf numFmtId="4" fontId="0" fillId="0" borderId="26" xfId="0" applyNumberFormat="1" applyBorder="1" applyAlignment="1">
      <alignment horizontal="center" vertical="center"/>
    </xf>
    <xf numFmtId="2" fontId="0" fillId="0" borderId="26" xfId="0" applyNumberFormat="1" applyBorder="1" applyAlignment="1">
      <alignment horizontal="center" vertical="center"/>
    </xf>
    <xf numFmtId="165" fontId="2" fillId="0" borderId="0" xfId="0" applyNumberFormat="1" applyFont="1"/>
    <xf numFmtId="4" fontId="3" fillId="0" borderId="0" xfId="0" applyNumberFormat="1" applyFont="1"/>
    <xf numFmtId="2" fontId="0" fillId="4" borderId="26" xfId="0" applyNumberFormat="1" applyFill="1" applyBorder="1" applyAlignment="1">
      <alignment horizontal="center" vertical="center"/>
    </xf>
    <xf numFmtId="0" fontId="13" fillId="3" borderId="32" xfId="0" applyFont="1" applyFill="1" applyBorder="1" applyAlignment="1">
      <alignment horizontal="left" vertical="center" wrapText="1"/>
    </xf>
    <xf numFmtId="0" fontId="13" fillId="3" borderId="34" xfId="0" applyFont="1" applyFill="1" applyBorder="1" applyAlignment="1">
      <alignment horizontal="center" vertical="center" wrapText="1"/>
    </xf>
    <xf numFmtId="2" fontId="0" fillId="4" borderId="35" xfId="0" applyNumberFormat="1" applyFill="1" applyBorder="1" applyAlignment="1">
      <alignment horizontal="center" vertical="center"/>
    </xf>
    <xf numFmtId="166" fontId="13" fillId="5" borderId="23" xfId="0" applyNumberFormat="1" applyFont="1" applyFill="1" applyBorder="1" applyAlignment="1">
      <alignment horizontal="center" vertical="center"/>
    </xf>
    <xf numFmtId="0" fontId="13" fillId="3" borderId="27" xfId="0" applyFont="1" applyFill="1" applyBorder="1" applyAlignment="1">
      <alignment horizontal="left" vertical="center" wrapText="1"/>
    </xf>
    <xf numFmtId="0" fontId="13" fillId="3" borderId="28" xfId="0" applyFont="1" applyFill="1" applyBorder="1" applyAlignment="1">
      <alignment horizontal="center" vertical="center" wrapText="1"/>
    </xf>
    <xf numFmtId="166" fontId="13" fillId="5" borderId="29" xfId="0" applyNumberFormat="1" applyFont="1" applyFill="1" applyBorder="1" applyAlignment="1">
      <alignment horizontal="center" vertical="center"/>
    </xf>
    <xf numFmtId="0" fontId="12" fillId="0" borderId="0" xfId="0" applyFont="1" applyAlignment="1">
      <alignment horizontal="center" wrapText="1"/>
    </xf>
    <xf numFmtId="0" fontId="12" fillId="0" borderId="30" xfId="0" applyFont="1" applyBorder="1" applyAlignment="1">
      <alignment horizontal="center"/>
    </xf>
    <xf numFmtId="0" fontId="0" fillId="0" borderId="30" xfId="0" applyBorder="1" applyAlignment="1">
      <alignment horizontal="center"/>
    </xf>
    <xf numFmtId="0" fontId="13" fillId="2" borderId="31" xfId="0" applyFont="1" applyFill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13" fillId="3" borderId="32" xfId="0" applyFont="1" applyFill="1" applyBorder="1" applyAlignment="1">
      <alignment horizontal="left" vertical="center" wrapText="1"/>
    </xf>
    <xf numFmtId="0" fontId="13" fillId="3" borderId="33" xfId="0" applyFont="1" applyFill="1" applyBorder="1" applyAlignment="1">
      <alignment horizontal="left" vertical="center" wrapText="1"/>
    </xf>
    <xf numFmtId="0" fontId="13" fillId="3" borderId="3" xfId="0" applyFont="1" applyFill="1" applyBorder="1" applyAlignment="1">
      <alignment horizontal="left" vertical="center" wrapText="1"/>
    </xf>
    <xf numFmtId="4" fontId="2" fillId="0" borderId="0" xfId="0" applyNumberFormat="1" applyFont="1" applyFill="1"/>
    <xf numFmtId="4" fontId="7" fillId="0" borderId="0" xfId="0" applyNumberFormat="1" applyFont="1" applyFill="1"/>
    <xf numFmtId="4" fontId="8" fillId="0" borderId="0" xfId="0" applyNumberFormat="1" applyFont="1" applyFill="1"/>
    <xf numFmtId="4" fontId="3" fillId="0" borderId="0" xfId="0" applyNumberFormat="1" applyFont="1" applyFill="1" applyAlignment="1">
      <alignment horizontal="left" vertical="center" wrapText="1"/>
    </xf>
    <xf numFmtId="0" fontId="0" fillId="0" borderId="0" xfId="0" applyFill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84"/>
  <sheetViews>
    <sheetView tabSelected="1" workbookViewId="0">
      <pane xSplit="1" ySplit="6" topLeftCell="R7" activePane="bottomRight" state="frozen"/>
      <selection pane="topRight" activeCell="B1" sqref="B1"/>
      <selection pane="bottomLeft" activeCell="A7" sqref="A7"/>
      <selection pane="bottomRight" activeCell="X5" sqref="X5"/>
    </sheetView>
  </sheetViews>
  <sheetFormatPr defaultRowHeight="12.75" x14ac:dyDescent="0.2"/>
  <cols>
    <col min="1" max="1" width="11.5703125" style="1" customWidth="1"/>
    <col min="2" max="23" width="18.7109375" style="45" customWidth="1"/>
    <col min="24" max="24" width="18.7109375" style="134" customWidth="1"/>
    <col min="25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34" t="s">
        <v>36</v>
      </c>
      <c r="X4" s="135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110 кВ Енюково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35" t="s">
        <v>37</v>
      </c>
      <c r="X5" s="136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0" t="s">
        <v>47</v>
      </c>
      <c r="K6" s="70" t="s">
        <v>48</v>
      </c>
      <c r="L6" s="70" t="s">
        <v>49</v>
      </c>
      <c r="M6" s="70" t="s">
        <v>50</v>
      </c>
      <c r="N6" s="70" t="s">
        <v>51</v>
      </c>
      <c r="O6" s="70" t="s">
        <v>52</v>
      </c>
      <c r="P6" s="70" t="s">
        <v>53</v>
      </c>
      <c r="Q6" s="70" t="s">
        <v>54</v>
      </c>
      <c r="R6" s="70" t="s">
        <v>55</v>
      </c>
      <c r="S6" s="70" t="s">
        <v>56</v>
      </c>
      <c r="T6" s="70" t="s">
        <v>57</v>
      </c>
      <c r="U6" s="70" t="s">
        <v>58</v>
      </c>
      <c r="V6" s="70" t="s">
        <v>59</v>
      </c>
      <c r="W6" s="71" t="s">
        <v>60</v>
      </c>
      <c r="X6" s="137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0.90400000000000003</v>
      </c>
      <c r="C7" s="73">
        <v>0.752</v>
      </c>
      <c r="D7" s="73">
        <v>0</v>
      </c>
      <c r="E7" s="73">
        <v>0</v>
      </c>
      <c r="F7" s="73">
        <v>0</v>
      </c>
      <c r="G7" s="73">
        <v>660</v>
      </c>
      <c r="H7" s="73">
        <v>0</v>
      </c>
      <c r="I7" s="73">
        <v>273.60000000000002</v>
      </c>
      <c r="J7" s="73">
        <v>5.4</v>
      </c>
      <c r="K7" s="73">
        <v>0</v>
      </c>
      <c r="L7" s="73">
        <v>64</v>
      </c>
      <c r="M7" s="73">
        <v>191.20000000000002</v>
      </c>
      <c r="N7" s="73">
        <v>385.8</v>
      </c>
      <c r="O7" s="73">
        <v>0</v>
      </c>
      <c r="P7" s="73">
        <v>0</v>
      </c>
      <c r="Q7" s="73">
        <v>139.20000000000002</v>
      </c>
      <c r="R7" s="73">
        <v>0</v>
      </c>
      <c r="S7" s="73">
        <v>78.600000000000009</v>
      </c>
      <c r="T7" s="73">
        <v>0</v>
      </c>
      <c r="U7" s="73">
        <v>73</v>
      </c>
      <c r="V7" s="73">
        <v>0</v>
      </c>
      <c r="W7" s="74">
        <v>1.44</v>
      </c>
    </row>
    <row r="8" spans="1:54" x14ac:dyDescent="0.2">
      <c r="A8" s="75" t="s">
        <v>4</v>
      </c>
      <c r="B8" s="76">
        <v>0.91200000000000003</v>
      </c>
      <c r="C8" s="76">
        <v>0.72799999999999998</v>
      </c>
      <c r="D8" s="76">
        <v>0</v>
      </c>
      <c r="E8" s="76">
        <v>0</v>
      </c>
      <c r="F8" s="76">
        <v>0</v>
      </c>
      <c r="G8" s="76">
        <v>598.80000000000007</v>
      </c>
      <c r="H8" s="76">
        <v>0</v>
      </c>
      <c r="I8" s="76">
        <v>260.39999999999998</v>
      </c>
      <c r="J8" s="76">
        <v>4.8</v>
      </c>
      <c r="K8" s="76">
        <v>0</v>
      </c>
      <c r="L8" s="76">
        <v>63.6</v>
      </c>
      <c r="M8" s="76">
        <v>182.4</v>
      </c>
      <c r="N8" s="76">
        <v>349.2</v>
      </c>
      <c r="O8" s="76">
        <v>0</v>
      </c>
      <c r="P8" s="76">
        <v>0</v>
      </c>
      <c r="Q8" s="76">
        <v>128.80000000000001</v>
      </c>
      <c r="R8" s="76">
        <v>0</v>
      </c>
      <c r="S8" s="76">
        <v>74.400000000000006</v>
      </c>
      <c r="T8" s="76">
        <v>0</v>
      </c>
      <c r="U8" s="76">
        <v>60.6</v>
      </c>
      <c r="V8" s="76">
        <v>0</v>
      </c>
      <c r="W8" s="77">
        <v>1.44</v>
      </c>
    </row>
    <row r="9" spans="1:54" x14ac:dyDescent="0.2">
      <c r="A9" s="75" t="s">
        <v>5</v>
      </c>
      <c r="B9" s="76">
        <v>0.90400000000000003</v>
      </c>
      <c r="C9" s="76">
        <v>0.81600000000000006</v>
      </c>
      <c r="D9" s="76">
        <v>0</v>
      </c>
      <c r="E9" s="76">
        <v>0</v>
      </c>
      <c r="F9" s="76">
        <v>0</v>
      </c>
      <c r="G9" s="76">
        <v>564</v>
      </c>
      <c r="H9" s="76">
        <v>0</v>
      </c>
      <c r="I9" s="76">
        <v>240</v>
      </c>
      <c r="J9" s="76">
        <v>5.4</v>
      </c>
      <c r="K9" s="76">
        <v>0</v>
      </c>
      <c r="L9" s="76">
        <v>56</v>
      </c>
      <c r="M9" s="76">
        <v>167.20000000000002</v>
      </c>
      <c r="N9" s="76">
        <v>326.40000000000003</v>
      </c>
      <c r="O9" s="76">
        <v>0</v>
      </c>
      <c r="P9" s="76">
        <v>0</v>
      </c>
      <c r="Q9" s="76">
        <v>125.4</v>
      </c>
      <c r="R9" s="76">
        <v>0</v>
      </c>
      <c r="S9" s="76">
        <v>69.900000000000006</v>
      </c>
      <c r="T9" s="76">
        <v>0</v>
      </c>
      <c r="U9" s="76">
        <v>58.4</v>
      </c>
      <c r="V9" s="76">
        <v>0</v>
      </c>
      <c r="W9" s="77">
        <v>1.44</v>
      </c>
    </row>
    <row r="10" spans="1:54" x14ac:dyDescent="0.2">
      <c r="A10" s="75" t="s">
        <v>6</v>
      </c>
      <c r="B10" s="76">
        <v>0.91200000000000003</v>
      </c>
      <c r="C10" s="76">
        <v>0.72799999999999998</v>
      </c>
      <c r="D10" s="76">
        <v>0</v>
      </c>
      <c r="E10" s="76">
        <v>0</v>
      </c>
      <c r="F10" s="76">
        <v>0</v>
      </c>
      <c r="G10" s="76">
        <v>486</v>
      </c>
      <c r="H10" s="76">
        <v>0</v>
      </c>
      <c r="I10" s="76">
        <v>136.80000000000001</v>
      </c>
      <c r="J10" s="76">
        <v>5.4</v>
      </c>
      <c r="K10" s="76">
        <v>0</v>
      </c>
      <c r="L10" s="76">
        <v>48</v>
      </c>
      <c r="M10" s="76">
        <v>73.600000000000009</v>
      </c>
      <c r="N10" s="76">
        <v>259.8</v>
      </c>
      <c r="O10" s="76">
        <v>0</v>
      </c>
      <c r="P10" s="76">
        <v>0</v>
      </c>
      <c r="Q10" s="76">
        <v>123.2</v>
      </c>
      <c r="R10" s="76">
        <v>0</v>
      </c>
      <c r="S10" s="76">
        <v>57.6</v>
      </c>
      <c r="T10" s="76">
        <v>0</v>
      </c>
      <c r="U10" s="76">
        <v>57.4</v>
      </c>
      <c r="V10" s="76">
        <v>0</v>
      </c>
      <c r="W10" s="77">
        <v>1.8</v>
      </c>
    </row>
    <row r="11" spans="1:54" x14ac:dyDescent="0.2">
      <c r="A11" s="75" t="s">
        <v>7</v>
      </c>
      <c r="B11" s="76">
        <v>0.90400000000000003</v>
      </c>
      <c r="C11" s="76">
        <v>0.74399999999999999</v>
      </c>
      <c r="D11" s="76">
        <v>0</v>
      </c>
      <c r="E11" s="76">
        <v>0</v>
      </c>
      <c r="F11" s="76">
        <v>0</v>
      </c>
      <c r="G11" s="76">
        <v>537.6</v>
      </c>
      <c r="H11" s="76">
        <v>0</v>
      </c>
      <c r="I11" s="76">
        <v>136.80000000000001</v>
      </c>
      <c r="J11" s="76">
        <v>4.8</v>
      </c>
      <c r="K11" s="76">
        <v>0</v>
      </c>
      <c r="L11" s="76">
        <v>58</v>
      </c>
      <c r="M11" s="76">
        <v>74.8</v>
      </c>
      <c r="N11" s="76">
        <v>313.2</v>
      </c>
      <c r="O11" s="76">
        <v>0</v>
      </c>
      <c r="P11" s="76">
        <v>0</v>
      </c>
      <c r="Q11" s="76">
        <v>108.8</v>
      </c>
      <c r="R11" s="76">
        <v>0</v>
      </c>
      <c r="S11" s="76">
        <v>57.9</v>
      </c>
      <c r="T11" s="76">
        <v>0</v>
      </c>
      <c r="U11" s="76">
        <v>60.4</v>
      </c>
      <c r="V11" s="76">
        <v>0</v>
      </c>
      <c r="W11" s="77">
        <v>1.44</v>
      </c>
    </row>
    <row r="12" spans="1:54" x14ac:dyDescent="0.2">
      <c r="A12" s="75" t="s">
        <v>8</v>
      </c>
      <c r="B12" s="76">
        <v>0.91200000000000003</v>
      </c>
      <c r="C12" s="76">
        <v>0.76800000000000002</v>
      </c>
      <c r="D12" s="76">
        <v>0</v>
      </c>
      <c r="E12" s="76">
        <v>0</v>
      </c>
      <c r="F12" s="76">
        <v>0</v>
      </c>
      <c r="G12" s="76">
        <v>625.20000000000005</v>
      </c>
      <c r="H12" s="76">
        <v>0</v>
      </c>
      <c r="I12" s="76">
        <v>159.6</v>
      </c>
      <c r="J12" s="76">
        <v>5.4</v>
      </c>
      <c r="K12" s="76">
        <v>0</v>
      </c>
      <c r="L12" s="76">
        <v>70.400000000000006</v>
      </c>
      <c r="M12" s="76">
        <v>88</v>
      </c>
      <c r="N12" s="76">
        <v>369.6</v>
      </c>
      <c r="O12" s="76">
        <v>0</v>
      </c>
      <c r="P12" s="76">
        <v>0</v>
      </c>
      <c r="Q12" s="76">
        <v>121.8</v>
      </c>
      <c r="R12" s="76">
        <v>0</v>
      </c>
      <c r="S12" s="76">
        <v>67.5</v>
      </c>
      <c r="T12" s="76">
        <v>0</v>
      </c>
      <c r="U12" s="76">
        <v>66.400000000000006</v>
      </c>
      <c r="V12" s="76">
        <v>0</v>
      </c>
      <c r="W12" s="77">
        <v>1.44</v>
      </c>
    </row>
    <row r="13" spans="1:54" x14ac:dyDescent="0.2">
      <c r="A13" s="75" t="s">
        <v>9</v>
      </c>
      <c r="B13" s="76">
        <v>0.90400000000000003</v>
      </c>
      <c r="C13" s="76">
        <v>0.752</v>
      </c>
      <c r="D13" s="76">
        <v>0</v>
      </c>
      <c r="E13" s="76">
        <v>0</v>
      </c>
      <c r="F13" s="76">
        <v>0</v>
      </c>
      <c r="G13" s="76">
        <v>678</v>
      </c>
      <c r="H13" s="76">
        <v>0</v>
      </c>
      <c r="I13" s="76">
        <v>193.20000000000002</v>
      </c>
      <c r="J13" s="76">
        <v>5.4</v>
      </c>
      <c r="K13" s="76">
        <v>0</v>
      </c>
      <c r="L13" s="76">
        <v>67.2</v>
      </c>
      <c r="M13" s="76">
        <v>103.60000000000001</v>
      </c>
      <c r="N13" s="76">
        <v>400.8</v>
      </c>
      <c r="O13" s="76">
        <v>0</v>
      </c>
      <c r="P13" s="76">
        <v>0</v>
      </c>
      <c r="Q13" s="76">
        <v>136.4</v>
      </c>
      <c r="R13" s="76">
        <v>0</v>
      </c>
      <c r="S13" s="76">
        <v>85.2</v>
      </c>
      <c r="T13" s="76">
        <v>0</v>
      </c>
      <c r="U13" s="76">
        <v>76.8</v>
      </c>
      <c r="V13" s="76">
        <v>0</v>
      </c>
      <c r="W13" s="77">
        <v>1.44</v>
      </c>
    </row>
    <row r="14" spans="1:54" x14ac:dyDescent="0.2">
      <c r="A14" s="75" t="s">
        <v>10</v>
      </c>
      <c r="B14" s="76">
        <v>0.91200000000000003</v>
      </c>
      <c r="C14" s="76">
        <v>0.81600000000000006</v>
      </c>
      <c r="D14" s="76">
        <v>0</v>
      </c>
      <c r="E14" s="76">
        <v>0</v>
      </c>
      <c r="F14" s="76">
        <v>0</v>
      </c>
      <c r="G14" s="76">
        <v>752.4</v>
      </c>
      <c r="H14" s="76">
        <v>0</v>
      </c>
      <c r="I14" s="76">
        <v>224.4</v>
      </c>
      <c r="J14" s="76">
        <v>5.4</v>
      </c>
      <c r="K14" s="76">
        <v>0</v>
      </c>
      <c r="L14" s="76">
        <v>61.6</v>
      </c>
      <c r="M14" s="76">
        <v>115.2</v>
      </c>
      <c r="N14" s="76">
        <v>444</v>
      </c>
      <c r="O14" s="76">
        <v>0</v>
      </c>
      <c r="P14" s="76">
        <v>0</v>
      </c>
      <c r="Q14" s="76">
        <v>159.80000000000001</v>
      </c>
      <c r="R14" s="76">
        <v>0</v>
      </c>
      <c r="S14" s="76">
        <v>105.3</v>
      </c>
      <c r="T14" s="76">
        <v>0</v>
      </c>
      <c r="U14" s="76">
        <v>90.8</v>
      </c>
      <c r="V14" s="76">
        <v>0</v>
      </c>
      <c r="W14" s="77">
        <v>1.44</v>
      </c>
    </row>
    <row r="15" spans="1:54" x14ac:dyDescent="0.2">
      <c r="A15" s="75" t="s">
        <v>11</v>
      </c>
      <c r="B15" s="76">
        <v>0.90400000000000003</v>
      </c>
      <c r="C15" s="76">
        <v>0.94400000000000006</v>
      </c>
      <c r="D15" s="76">
        <v>0</v>
      </c>
      <c r="E15" s="76">
        <v>0</v>
      </c>
      <c r="F15" s="76">
        <v>0</v>
      </c>
      <c r="G15" s="76">
        <v>834</v>
      </c>
      <c r="H15" s="76">
        <v>0</v>
      </c>
      <c r="I15" s="76">
        <v>260.39999999999998</v>
      </c>
      <c r="J15" s="76">
        <v>4.8</v>
      </c>
      <c r="K15" s="76">
        <v>0</v>
      </c>
      <c r="L15" s="76">
        <v>70.400000000000006</v>
      </c>
      <c r="M15" s="76">
        <v>128.80000000000001</v>
      </c>
      <c r="N15" s="76">
        <v>472.8</v>
      </c>
      <c r="O15" s="76">
        <v>0</v>
      </c>
      <c r="P15" s="76">
        <v>0</v>
      </c>
      <c r="Q15" s="76">
        <v>183.20000000000002</v>
      </c>
      <c r="R15" s="76">
        <v>0</v>
      </c>
      <c r="S15" s="76">
        <v>126.9</v>
      </c>
      <c r="T15" s="76">
        <v>0</v>
      </c>
      <c r="U15" s="76">
        <v>110.8</v>
      </c>
      <c r="V15" s="76">
        <v>0</v>
      </c>
      <c r="W15" s="77">
        <v>1.44</v>
      </c>
    </row>
    <row r="16" spans="1:54" x14ac:dyDescent="0.2">
      <c r="A16" s="75" t="s">
        <v>12</v>
      </c>
      <c r="B16" s="76">
        <v>0.90400000000000003</v>
      </c>
      <c r="C16" s="76">
        <v>0.92800000000000005</v>
      </c>
      <c r="D16" s="76">
        <v>0</v>
      </c>
      <c r="E16" s="76">
        <v>0</v>
      </c>
      <c r="F16" s="76">
        <v>0</v>
      </c>
      <c r="G16" s="76">
        <v>878.4</v>
      </c>
      <c r="H16" s="76">
        <v>0</v>
      </c>
      <c r="I16" s="76">
        <v>262.8</v>
      </c>
      <c r="J16" s="76">
        <v>5.4</v>
      </c>
      <c r="K16" s="76">
        <v>0</v>
      </c>
      <c r="L16" s="76">
        <v>84.8</v>
      </c>
      <c r="M16" s="76">
        <v>124.8</v>
      </c>
      <c r="N16" s="76">
        <v>489</v>
      </c>
      <c r="O16" s="76">
        <v>0</v>
      </c>
      <c r="P16" s="76">
        <v>0</v>
      </c>
      <c r="Q16" s="76">
        <v>184.20000000000002</v>
      </c>
      <c r="R16" s="76">
        <v>0</v>
      </c>
      <c r="S16" s="76">
        <v>134.4</v>
      </c>
      <c r="T16" s="76">
        <v>0</v>
      </c>
      <c r="U16" s="76">
        <v>123.60000000000001</v>
      </c>
      <c r="V16" s="76">
        <v>0</v>
      </c>
      <c r="W16" s="77">
        <v>1.44</v>
      </c>
    </row>
    <row r="17" spans="1:24" x14ac:dyDescent="0.2">
      <c r="A17" s="75" t="s">
        <v>13</v>
      </c>
      <c r="B17" s="76">
        <v>0.90400000000000003</v>
      </c>
      <c r="C17" s="76">
        <v>0.93600000000000005</v>
      </c>
      <c r="D17" s="76">
        <v>0</v>
      </c>
      <c r="E17" s="76">
        <v>0</v>
      </c>
      <c r="F17" s="76">
        <v>0</v>
      </c>
      <c r="G17" s="76">
        <v>883.2</v>
      </c>
      <c r="H17" s="76">
        <v>0</v>
      </c>
      <c r="I17" s="76">
        <v>277.2</v>
      </c>
      <c r="J17" s="76">
        <v>4.8</v>
      </c>
      <c r="K17" s="76">
        <v>0</v>
      </c>
      <c r="L17" s="76">
        <v>90.4</v>
      </c>
      <c r="M17" s="76">
        <v>124.4</v>
      </c>
      <c r="N17" s="76">
        <v>497.40000000000003</v>
      </c>
      <c r="O17" s="76">
        <v>0</v>
      </c>
      <c r="P17" s="76">
        <v>0</v>
      </c>
      <c r="Q17" s="76">
        <v>179</v>
      </c>
      <c r="R17" s="76">
        <v>0</v>
      </c>
      <c r="S17" s="76">
        <v>148.5</v>
      </c>
      <c r="T17" s="76">
        <v>0</v>
      </c>
      <c r="U17" s="76">
        <v>119.8</v>
      </c>
      <c r="V17" s="76">
        <v>0</v>
      </c>
      <c r="W17" s="77">
        <v>1.08</v>
      </c>
    </row>
    <row r="18" spans="1:24" x14ac:dyDescent="0.2">
      <c r="A18" s="75" t="s">
        <v>14</v>
      </c>
      <c r="B18" s="76">
        <v>0.90400000000000003</v>
      </c>
      <c r="C18" s="76">
        <v>0.96800000000000008</v>
      </c>
      <c r="D18" s="76">
        <v>0</v>
      </c>
      <c r="E18" s="76">
        <v>0</v>
      </c>
      <c r="F18" s="76">
        <v>0</v>
      </c>
      <c r="G18" s="76">
        <v>844.80000000000007</v>
      </c>
      <c r="H18" s="76">
        <v>0</v>
      </c>
      <c r="I18" s="76">
        <v>267.60000000000002</v>
      </c>
      <c r="J18" s="76">
        <v>5.4</v>
      </c>
      <c r="K18" s="76">
        <v>0</v>
      </c>
      <c r="L18" s="76">
        <v>82.8</v>
      </c>
      <c r="M18" s="76">
        <v>124.8</v>
      </c>
      <c r="N18" s="76">
        <v>466.2</v>
      </c>
      <c r="O18" s="76">
        <v>0</v>
      </c>
      <c r="P18" s="76">
        <v>0</v>
      </c>
      <c r="Q18" s="76">
        <v>175.8</v>
      </c>
      <c r="R18" s="76">
        <v>0</v>
      </c>
      <c r="S18" s="76">
        <v>138.30000000000001</v>
      </c>
      <c r="T18" s="76">
        <v>0</v>
      </c>
      <c r="U18" s="76">
        <v>122.4</v>
      </c>
      <c r="V18" s="76">
        <v>0</v>
      </c>
      <c r="W18" s="77">
        <v>1.44</v>
      </c>
    </row>
    <row r="19" spans="1:24" x14ac:dyDescent="0.2">
      <c r="A19" s="75" t="s">
        <v>15</v>
      </c>
      <c r="B19" s="76">
        <v>0.90400000000000003</v>
      </c>
      <c r="C19" s="76">
        <v>0.8</v>
      </c>
      <c r="D19" s="76">
        <v>0</v>
      </c>
      <c r="E19" s="76">
        <v>0</v>
      </c>
      <c r="F19" s="76">
        <v>0</v>
      </c>
      <c r="G19" s="76">
        <v>894</v>
      </c>
      <c r="H19" s="76">
        <v>0</v>
      </c>
      <c r="I19" s="76">
        <v>286.8</v>
      </c>
      <c r="J19" s="76">
        <v>5.4</v>
      </c>
      <c r="K19" s="76">
        <v>0</v>
      </c>
      <c r="L19" s="76">
        <v>89.2</v>
      </c>
      <c r="M19" s="76">
        <v>128</v>
      </c>
      <c r="N19" s="76">
        <v>459</v>
      </c>
      <c r="O19" s="76">
        <v>0</v>
      </c>
      <c r="P19" s="76">
        <v>0</v>
      </c>
      <c r="Q19" s="76">
        <v>218.4</v>
      </c>
      <c r="R19" s="76">
        <v>0</v>
      </c>
      <c r="S19" s="76">
        <v>154.5</v>
      </c>
      <c r="T19" s="76">
        <v>0</v>
      </c>
      <c r="U19" s="76">
        <v>131.80000000000001</v>
      </c>
      <c r="V19" s="76">
        <v>0</v>
      </c>
      <c r="W19" s="77">
        <v>1.44</v>
      </c>
    </row>
    <row r="20" spans="1:24" x14ac:dyDescent="0.2">
      <c r="A20" s="75" t="s">
        <v>16</v>
      </c>
      <c r="B20" s="76">
        <v>0.90400000000000003</v>
      </c>
      <c r="C20" s="76">
        <v>0.86399999999999999</v>
      </c>
      <c r="D20" s="76">
        <v>0</v>
      </c>
      <c r="E20" s="76">
        <v>0</v>
      </c>
      <c r="F20" s="76">
        <v>0</v>
      </c>
      <c r="G20" s="76">
        <v>894</v>
      </c>
      <c r="H20" s="76">
        <v>0</v>
      </c>
      <c r="I20" s="76">
        <v>276</v>
      </c>
      <c r="J20" s="76">
        <v>4.8</v>
      </c>
      <c r="K20" s="76">
        <v>0</v>
      </c>
      <c r="L20" s="76">
        <v>91.2</v>
      </c>
      <c r="M20" s="76">
        <v>122.8</v>
      </c>
      <c r="N20" s="76">
        <v>497.40000000000003</v>
      </c>
      <c r="O20" s="76">
        <v>0</v>
      </c>
      <c r="P20" s="76">
        <v>0</v>
      </c>
      <c r="Q20" s="76">
        <v>178.6</v>
      </c>
      <c r="R20" s="76">
        <v>0</v>
      </c>
      <c r="S20" s="76">
        <v>149.4</v>
      </c>
      <c r="T20" s="76">
        <v>0</v>
      </c>
      <c r="U20" s="76">
        <v>129.80000000000001</v>
      </c>
      <c r="V20" s="76">
        <v>0</v>
      </c>
      <c r="W20" s="77">
        <v>1.44</v>
      </c>
    </row>
    <row r="21" spans="1:24" x14ac:dyDescent="0.2">
      <c r="A21" s="75" t="s">
        <v>17</v>
      </c>
      <c r="B21" s="76">
        <v>0.90400000000000003</v>
      </c>
      <c r="C21" s="76">
        <v>0.872</v>
      </c>
      <c r="D21" s="76">
        <v>0</v>
      </c>
      <c r="E21" s="76">
        <v>0</v>
      </c>
      <c r="F21" s="76">
        <v>0</v>
      </c>
      <c r="G21" s="76">
        <v>883.2</v>
      </c>
      <c r="H21" s="76">
        <v>0</v>
      </c>
      <c r="I21" s="76">
        <v>283.2</v>
      </c>
      <c r="J21" s="76">
        <v>5.4</v>
      </c>
      <c r="K21" s="76">
        <v>0</v>
      </c>
      <c r="L21" s="76">
        <v>94</v>
      </c>
      <c r="M21" s="76">
        <v>121.2</v>
      </c>
      <c r="N21" s="76">
        <v>476.40000000000003</v>
      </c>
      <c r="O21" s="76">
        <v>0</v>
      </c>
      <c r="P21" s="76">
        <v>0</v>
      </c>
      <c r="Q21" s="76">
        <v>189.20000000000002</v>
      </c>
      <c r="R21" s="76">
        <v>0</v>
      </c>
      <c r="S21" s="76">
        <v>158.1</v>
      </c>
      <c r="T21" s="76">
        <v>0</v>
      </c>
      <c r="U21" s="76">
        <v>128</v>
      </c>
      <c r="V21" s="76">
        <v>0</v>
      </c>
      <c r="W21" s="77">
        <v>1.44</v>
      </c>
    </row>
    <row r="22" spans="1:24" x14ac:dyDescent="0.2">
      <c r="A22" s="75" t="s">
        <v>18</v>
      </c>
      <c r="B22" s="76">
        <v>0.91200000000000003</v>
      </c>
      <c r="C22" s="76">
        <v>0.85600000000000009</v>
      </c>
      <c r="D22" s="76">
        <v>0</v>
      </c>
      <c r="E22" s="76">
        <v>0</v>
      </c>
      <c r="F22" s="76">
        <v>0</v>
      </c>
      <c r="G22" s="76">
        <v>838.80000000000007</v>
      </c>
      <c r="H22" s="76">
        <v>0</v>
      </c>
      <c r="I22" s="76">
        <v>268.8</v>
      </c>
      <c r="J22" s="76">
        <v>4.8</v>
      </c>
      <c r="K22" s="76">
        <v>0</v>
      </c>
      <c r="L22" s="76">
        <v>84.4</v>
      </c>
      <c r="M22" s="76">
        <v>125.60000000000001</v>
      </c>
      <c r="N22" s="76">
        <v>463.2</v>
      </c>
      <c r="O22" s="76">
        <v>0</v>
      </c>
      <c r="P22" s="76">
        <v>0</v>
      </c>
      <c r="Q22" s="76">
        <v>174.4</v>
      </c>
      <c r="R22" s="76">
        <v>0</v>
      </c>
      <c r="S22" s="76">
        <v>138.6</v>
      </c>
      <c r="T22" s="76">
        <v>0</v>
      </c>
      <c r="U22" s="76">
        <v>119.8</v>
      </c>
      <c r="V22" s="76">
        <v>0</v>
      </c>
      <c r="W22" s="77">
        <v>1.44</v>
      </c>
    </row>
    <row r="23" spans="1:24" x14ac:dyDescent="0.2">
      <c r="A23" s="75" t="s">
        <v>19</v>
      </c>
      <c r="B23" s="76">
        <v>0.91200000000000003</v>
      </c>
      <c r="C23" s="76">
        <v>0.92800000000000005</v>
      </c>
      <c r="D23" s="76">
        <v>0</v>
      </c>
      <c r="E23" s="76">
        <v>0</v>
      </c>
      <c r="F23" s="76">
        <v>0</v>
      </c>
      <c r="G23" s="76">
        <v>848.4</v>
      </c>
      <c r="H23" s="76">
        <v>0</v>
      </c>
      <c r="I23" s="76">
        <v>256.8</v>
      </c>
      <c r="J23" s="76">
        <v>5.4</v>
      </c>
      <c r="K23" s="76">
        <v>0</v>
      </c>
      <c r="L23" s="76">
        <v>77.2</v>
      </c>
      <c r="M23" s="76">
        <v>118.4</v>
      </c>
      <c r="N23" s="76">
        <v>477</v>
      </c>
      <c r="O23" s="76">
        <v>0</v>
      </c>
      <c r="P23" s="76">
        <v>0</v>
      </c>
      <c r="Q23" s="76">
        <v>187.6</v>
      </c>
      <c r="R23" s="76">
        <v>0</v>
      </c>
      <c r="S23" s="76">
        <v>134.4</v>
      </c>
      <c r="T23" s="76">
        <v>0</v>
      </c>
      <c r="U23" s="76">
        <v>109</v>
      </c>
      <c r="V23" s="76">
        <v>0</v>
      </c>
      <c r="W23" s="77">
        <v>1.44</v>
      </c>
    </row>
    <row r="24" spans="1:24" x14ac:dyDescent="0.2">
      <c r="A24" s="75" t="s">
        <v>20</v>
      </c>
      <c r="B24" s="76">
        <v>0.90400000000000003</v>
      </c>
      <c r="C24" s="76">
        <v>0.94400000000000006</v>
      </c>
      <c r="D24" s="76">
        <v>0</v>
      </c>
      <c r="E24" s="76">
        <v>0</v>
      </c>
      <c r="F24" s="76">
        <v>0</v>
      </c>
      <c r="G24" s="76">
        <v>909.6</v>
      </c>
      <c r="H24" s="76">
        <v>0</v>
      </c>
      <c r="I24" s="76">
        <v>277.2</v>
      </c>
      <c r="J24" s="76">
        <v>5.4</v>
      </c>
      <c r="K24" s="76">
        <v>0</v>
      </c>
      <c r="L24" s="76">
        <v>81.600000000000009</v>
      </c>
      <c r="M24" s="76">
        <v>126</v>
      </c>
      <c r="N24" s="76">
        <v>512.4</v>
      </c>
      <c r="O24" s="76">
        <v>0</v>
      </c>
      <c r="P24" s="76">
        <v>0</v>
      </c>
      <c r="Q24" s="76">
        <v>198.8</v>
      </c>
      <c r="R24" s="76">
        <v>0</v>
      </c>
      <c r="S24" s="76">
        <v>146.4</v>
      </c>
      <c r="T24" s="76">
        <v>0</v>
      </c>
      <c r="U24" s="76">
        <v>119.8</v>
      </c>
      <c r="V24" s="76">
        <v>0</v>
      </c>
      <c r="W24" s="77">
        <v>1.44</v>
      </c>
    </row>
    <row r="25" spans="1:24" x14ac:dyDescent="0.2">
      <c r="A25" s="75" t="s">
        <v>21</v>
      </c>
      <c r="B25" s="76">
        <v>0.92</v>
      </c>
      <c r="C25" s="76">
        <v>0.9840000000000001</v>
      </c>
      <c r="D25" s="76">
        <v>0</v>
      </c>
      <c r="E25" s="76">
        <v>0</v>
      </c>
      <c r="F25" s="76">
        <v>0</v>
      </c>
      <c r="G25" s="76">
        <v>933.6</v>
      </c>
      <c r="H25" s="76">
        <v>0</v>
      </c>
      <c r="I25" s="76">
        <v>288</v>
      </c>
      <c r="J25" s="76">
        <v>5.4</v>
      </c>
      <c r="K25" s="76">
        <v>0</v>
      </c>
      <c r="L25" s="76">
        <v>72.8</v>
      </c>
      <c r="M25" s="76">
        <v>127.2</v>
      </c>
      <c r="N25" s="76">
        <v>529.20000000000005</v>
      </c>
      <c r="O25" s="76">
        <v>0</v>
      </c>
      <c r="P25" s="76">
        <v>0</v>
      </c>
      <c r="Q25" s="76">
        <v>210</v>
      </c>
      <c r="R25" s="76">
        <v>0</v>
      </c>
      <c r="S25" s="76">
        <v>156.30000000000001</v>
      </c>
      <c r="T25" s="76">
        <v>0</v>
      </c>
      <c r="U25" s="76">
        <v>124.60000000000001</v>
      </c>
      <c r="V25" s="76">
        <v>0</v>
      </c>
      <c r="W25" s="77">
        <v>1.8</v>
      </c>
    </row>
    <row r="26" spans="1:24" x14ac:dyDescent="0.2">
      <c r="A26" s="75" t="s">
        <v>22</v>
      </c>
      <c r="B26" s="76">
        <v>0.91200000000000003</v>
      </c>
      <c r="C26" s="76">
        <v>0.80800000000000005</v>
      </c>
      <c r="D26" s="76">
        <v>0</v>
      </c>
      <c r="E26" s="76">
        <v>0</v>
      </c>
      <c r="F26" s="76">
        <v>0</v>
      </c>
      <c r="G26" s="76">
        <v>928.80000000000007</v>
      </c>
      <c r="H26" s="76">
        <v>0</v>
      </c>
      <c r="I26" s="76">
        <v>296.40000000000003</v>
      </c>
      <c r="J26" s="76">
        <v>4.8</v>
      </c>
      <c r="K26" s="76">
        <v>0</v>
      </c>
      <c r="L26" s="76">
        <v>71.600000000000009</v>
      </c>
      <c r="M26" s="76">
        <v>132</v>
      </c>
      <c r="N26" s="76">
        <v>532.79999999999995</v>
      </c>
      <c r="O26" s="76">
        <v>0</v>
      </c>
      <c r="P26" s="76">
        <v>0</v>
      </c>
      <c r="Q26" s="76">
        <v>199.6</v>
      </c>
      <c r="R26" s="76">
        <v>0</v>
      </c>
      <c r="S26" s="76">
        <v>160.80000000000001</v>
      </c>
      <c r="T26" s="76">
        <v>0</v>
      </c>
      <c r="U26" s="76">
        <v>127.8</v>
      </c>
      <c r="V26" s="76">
        <v>0</v>
      </c>
      <c r="W26" s="77">
        <v>1.44</v>
      </c>
    </row>
    <row r="27" spans="1:24" x14ac:dyDescent="0.2">
      <c r="A27" s="75" t="s">
        <v>23</v>
      </c>
      <c r="B27" s="76">
        <v>0.91200000000000003</v>
      </c>
      <c r="C27" s="76">
        <v>0.85600000000000009</v>
      </c>
      <c r="D27" s="76">
        <v>0</v>
      </c>
      <c r="E27" s="76">
        <v>0</v>
      </c>
      <c r="F27" s="76">
        <v>0</v>
      </c>
      <c r="G27" s="76">
        <v>884.4</v>
      </c>
      <c r="H27" s="76">
        <v>0</v>
      </c>
      <c r="I27" s="76">
        <v>296.40000000000003</v>
      </c>
      <c r="J27" s="76">
        <v>5.4</v>
      </c>
      <c r="K27" s="76">
        <v>0</v>
      </c>
      <c r="L27" s="76">
        <v>68.400000000000006</v>
      </c>
      <c r="M27" s="76">
        <v>127.2</v>
      </c>
      <c r="N27" s="76">
        <v>496.8</v>
      </c>
      <c r="O27" s="76">
        <v>0</v>
      </c>
      <c r="P27" s="76">
        <v>0</v>
      </c>
      <c r="Q27" s="76">
        <v>192.20000000000002</v>
      </c>
      <c r="R27" s="76">
        <v>0</v>
      </c>
      <c r="S27" s="76">
        <v>164.70000000000002</v>
      </c>
      <c r="T27" s="76">
        <v>0</v>
      </c>
      <c r="U27" s="76">
        <v>129.6</v>
      </c>
      <c r="V27" s="76">
        <v>0</v>
      </c>
      <c r="W27" s="77">
        <v>1.44</v>
      </c>
    </row>
    <row r="28" spans="1:24" x14ac:dyDescent="0.2">
      <c r="A28" s="75" t="s">
        <v>24</v>
      </c>
      <c r="B28" s="76">
        <v>0.91200000000000003</v>
      </c>
      <c r="C28" s="76">
        <v>0.752</v>
      </c>
      <c r="D28" s="76">
        <v>0</v>
      </c>
      <c r="E28" s="76">
        <v>0</v>
      </c>
      <c r="F28" s="76">
        <v>0</v>
      </c>
      <c r="G28" s="76">
        <v>882</v>
      </c>
      <c r="H28" s="76">
        <v>0</v>
      </c>
      <c r="I28" s="76">
        <v>318</v>
      </c>
      <c r="J28" s="76">
        <v>5.4</v>
      </c>
      <c r="K28" s="76">
        <v>0</v>
      </c>
      <c r="L28" s="76">
        <v>74.8</v>
      </c>
      <c r="M28" s="76">
        <v>155.6</v>
      </c>
      <c r="N28" s="76">
        <v>502.2</v>
      </c>
      <c r="O28" s="76">
        <v>0</v>
      </c>
      <c r="P28" s="76">
        <v>0</v>
      </c>
      <c r="Q28" s="76">
        <v>176.8</v>
      </c>
      <c r="R28" s="76">
        <v>0</v>
      </c>
      <c r="S28" s="76">
        <v>158.1</v>
      </c>
      <c r="T28" s="76">
        <v>0</v>
      </c>
      <c r="U28" s="76">
        <v>132.19999999999999</v>
      </c>
      <c r="V28" s="76">
        <v>0</v>
      </c>
      <c r="W28" s="77">
        <v>1.44</v>
      </c>
    </row>
    <row r="29" spans="1:24" x14ac:dyDescent="0.2">
      <c r="A29" s="75" t="s">
        <v>25</v>
      </c>
      <c r="B29" s="76">
        <v>0.92</v>
      </c>
      <c r="C29" s="76">
        <v>0.76800000000000002</v>
      </c>
      <c r="D29" s="76">
        <v>0</v>
      </c>
      <c r="E29" s="76">
        <v>0</v>
      </c>
      <c r="F29" s="76">
        <v>0</v>
      </c>
      <c r="G29" s="76">
        <v>877.2</v>
      </c>
      <c r="H29" s="76">
        <v>0</v>
      </c>
      <c r="I29" s="76">
        <v>370.8</v>
      </c>
      <c r="J29" s="76">
        <v>5.4</v>
      </c>
      <c r="K29" s="76">
        <v>0</v>
      </c>
      <c r="L29" s="76">
        <v>78</v>
      </c>
      <c r="M29" s="76">
        <v>229.20000000000002</v>
      </c>
      <c r="N29" s="76">
        <v>520.79999999999995</v>
      </c>
      <c r="O29" s="76">
        <v>0</v>
      </c>
      <c r="P29" s="76">
        <v>0</v>
      </c>
      <c r="Q29" s="76">
        <v>162.6</v>
      </c>
      <c r="R29" s="76">
        <v>0</v>
      </c>
      <c r="S29" s="76">
        <v>138.6</v>
      </c>
      <c r="T29" s="76">
        <v>0</v>
      </c>
      <c r="U29" s="76">
        <v>119.60000000000001</v>
      </c>
      <c r="V29" s="76">
        <v>0</v>
      </c>
      <c r="W29" s="77">
        <v>1.44</v>
      </c>
    </row>
    <row r="30" spans="1:24" ht="13.5" thickBot="1" x14ac:dyDescent="0.25">
      <c r="A30" s="78" t="s">
        <v>26</v>
      </c>
      <c r="B30" s="79">
        <v>0.92</v>
      </c>
      <c r="C30" s="79">
        <v>0.81600000000000006</v>
      </c>
      <c r="D30" s="79">
        <v>0</v>
      </c>
      <c r="E30" s="79">
        <v>0</v>
      </c>
      <c r="F30" s="79">
        <v>0</v>
      </c>
      <c r="G30" s="79">
        <v>768</v>
      </c>
      <c r="H30" s="79">
        <v>0</v>
      </c>
      <c r="I30" s="79">
        <v>320.40000000000003</v>
      </c>
      <c r="J30" s="79">
        <v>5.4</v>
      </c>
      <c r="K30" s="79">
        <v>0</v>
      </c>
      <c r="L30" s="79">
        <v>82.4</v>
      </c>
      <c r="M30" s="79">
        <v>213.20000000000002</v>
      </c>
      <c r="N30" s="79">
        <v>445.8</v>
      </c>
      <c r="O30" s="79">
        <v>0</v>
      </c>
      <c r="P30" s="79">
        <v>0</v>
      </c>
      <c r="Q30" s="79">
        <v>142.4</v>
      </c>
      <c r="R30" s="79">
        <v>0</v>
      </c>
      <c r="S30" s="79">
        <v>103.5</v>
      </c>
      <c r="T30" s="79">
        <v>0</v>
      </c>
      <c r="U30" s="79">
        <v>101.4</v>
      </c>
      <c r="V30" s="79">
        <v>0</v>
      </c>
      <c r="W30" s="80">
        <v>1.44</v>
      </c>
    </row>
    <row r="31" spans="1:24" s="55" customFormat="1" hidden="1" x14ac:dyDescent="0.2">
      <c r="A31" s="46" t="s">
        <v>2</v>
      </c>
      <c r="B31" s="55">
        <f t="shared" ref="B31:W31" si="0">SUM(B7:B30)</f>
        <v>21.816000000000006</v>
      </c>
      <c r="C31" s="55">
        <f t="shared" si="0"/>
        <v>20.128000000000004</v>
      </c>
      <c r="D31" s="55">
        <f t="shared" si="0"/>
        <v>0</v>
      </c>
      <c r="E31" s="55">
        <f t="shared" si="0"/>
        <v>0</v>
      </c>
      <c r="F31" s="55">
        <f t="shared" si="0"/>
        <v>0</v>
      </c>
      <c r="G31" s="55">
        <f t="shared" si="0"/>
        <v>18884.399999999998</v>
      </c>
      <c r="H31" s="55">
        <f t="shared" si="0"/>
        <v>0</v>
      </c>
      <c r="I31" s="55">
        <f t="shared" si="0"/>
        <v>6231.5999999999995</v>
      </c>
      <c r="J31" s="55">
        <f t="shared" si="0"/>
        <v>125.40000000000003</v>
      </c>
      <c r="K31" s="55">
        <f t="shared" si="0"/>
        <v>0</v>
      </c>
      <c r="L31" s="55">
        <f t="shared" si="0"/>
        <v>1782.8</v>
      </c>
      <c r="M31" s="55">
        <f t="shared" si="0"/>
        <v>3225.1999999999994</v>
      </c>
      <c r="N31" s="55">
        <f t="shared" si="0"/>
        <v>10687.199999999997</v>
      </c>
      <c r="O31" s="55">
        <f t="shared" si="0"/>
        <v>0</v>
      </c>
      <c r="P31" s="55">
        <f t="shared" si="0"/>
        <v>0</v>
      </c>
      <c r="Q31" s="55">
        <f t="shared" si="0"/>
        <v>3996.2</v>
      </c>
      <c r="R31" s="55">
        <f t="shared" si="0"/>
        <v>0</v>
      </c>
      <c r="S31" s="55">
        <f t="shared" si="0"/>
        <v>2907.9</v>
      </c>
      <c r="T31" s="55">
        <f t="shared" si="0"/>
        <v>0</v>
      </c>
      <c r="U31" s="55">
        <f t="shared" si="0"/>
        <v>2493.7999999999997</v>
      </c>
      <c r="V31" s="55">
        <f t="shared" si="0"/>
        <v>0</v>
      </c>
      <c r="W31" s="55">
        <f t="shared" si="0"/>
        <v>34.92</v>
      </c>
      <c r="X31" s="134"/>
    </row>
    <row r="36" spans="1:54" ht="25.5" x14ac:dyDescent="0.35">
      <c r="A36" s="84"/>
      <c r="B36" s="87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138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  <c r="BB36" s="81"/>
    </row>
    <row r="37" spans="1:54" ht="15.75" x14ac:dyDescent="0.25">
      <c r="A37" s="84"/>
      <c r="B37" s="88" t="s">
        <v>61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138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</row>
    <row r="38" spans="1:54" ht="15.75" x14ac:dyDescent="0.25">
      <c r="A38" s="86"/>
      <c r="B38" s="89"/>
      <c r="C38" s="89"/>
      <c r="D38" s="89"/>
      <c r="E38" s="89"/>
      <c r="F38" s="89"/>
      <c r="G38" s="89"/>
      <c r="H38" s="89"/>
      <c r="I38" s="89"/>
      <c r="J38" s="89"/>
      <c r="K38" s="89"/>
      <c r="L38" s="89"/>
      <c r="M38" s="89"/>
      <c r="N38" s="89"/>
      <c r="O38" s="89"/>
      <c r="P38" s="89"/>
      <c r="Q38" s="89"/>
      <c r="R38" s="89"/>
      <c r="S38" s="89"/>
      <c r="T38" s="89"/>
      <c r="U38" s="89"/>
      <c r="V38" s="89"/>
      <c r="W38" s="82" t="s">
        <v>62</v>
      </c>
      <c r="X38" s="135"/>
      <c r="Y38" s="89"/>
      <c r="Z38" s="89"/>
      <c r="AA38" s="89"/>
      <c r="AB38" s="89"/>
      <c r="AC38" s="89"/>
      <c r="AD38" s="89"/>
      <c r="AE38" s="89"/>
      <c r="AF38" s="89"/>
      <c r="AG38" s="89"/>
      <c r="AH38" s="89"/>
      <c r="AI38" s="89"/>
      <c r="AJ38" s="89"/>
      <c r="AK38" s="89"/>
      <c r="AL38" s="89"/>
      <c r="AM38" s="89"/>
      <c r="AN38" s="89"/>
      <c r="AO38" s="89"/>
      <c r="AP38" s="89"/>
      <c r="AQ38" s="89"/>
      <c r="AR38" s="89"/>
      <c r="AS38" s="89"/>
      <c r="AT38" s="89"/>
      <c r="AU38" s="89"/>
      <c r="AV38" s="89"/>
      <c r="AW38" s="89"/>
      <c r="AX38" s="89"/>
      <c r="AY38" s="89"/>
      <c r="AZ38" s="89"/>
      <c r="BA38" s="89"/>
      <c r="BB38" s="89"/>
    </row>
    <row r="39" spans="1:54" ht="16.5" thickBot="1" x14ac:dyDescent="0.3">
      <c r="A39" s="85" t="s">
        <v>38</v>
      </c>
      <c r="B39" s="88"/>
      <c r="C39" s="88"/>
      <c r="D39" s="88"/>
      <c r="E39" s="88"/>
      <c r="F39" s="88"/>
      <c r="G39" s="88"/>
      <c r="H39" s="88"/>
      <c r="I39" s="88"/>
      <c r="J39" s="88"/>
      <c r="K39" s="88"/>
      <c r="L39" s="88"/>
      <c r="M39" s="88"/>
      <c r="N39" s="88"/>
      <c r="O39" s="88"/>
      <c r="P39" s="88"/>
      <c r="Q39" s="88"/>
      <c r="R39" s="88"/>
      <c r="S39" s="88"/>
      <c r="T39" s="88"/>
      <c r="U39" s="88"/>
      <c r="V39" s="88"/>
      <c r="W39" s="83" t="s">
        <v>37</v>
      </c>
      <c r="X39" s="136"/>
      <c r="Y39" s="88"/>
      <c r="Z39" s="88"/>
      <c r="AA39" s="88"/>
      <c r="AB39" s="88"/>
      <c r="AC39" s="88"/>
      <c r="AD39" s="88"/>
      <c r="AE39" s="88"/>
      <c r="AF39" s="88"/>
      <c r="AG39" s="88"/>
      <c r="AH39" s="88"/>
      <c r="AI39" s="88"/>
      <c r="AJ39" s="88"/>
      <c r="AK39" s="88"/>
      <c r="AL39" s="88"/>
      <c r="AM39" s="88"/>
      <c r="AN39" s="88"/>
      <c r="AO39" s="88"/>
      <c r="AP39" s="88"/>
      <c r="AQ39" s="88"/>
      <c r="AR39" s="88"/>
      <c r="AS39" s="88"/>
      <c r="AT39" s="88"/>
      <c r="AU39" s="88"/>
      <c r="AV39" s="88"/>
      <c r="AW39" s="88"/>
      <c r="AX39" s="88"/>
      <c r="AY39" s="88"/>
      <c r="AZ39" s="88"/>
      <c r="BA39" s="88"/>
      <c r="BB39" s="88"/>
    </row>
    <row r="40" spans="1:54" ht="26.25" thickBot="1" x14ac:dyDescent="0.25">
      <c r="A40" s="91" t="s">
        <v>31</v>
      </c>
      <c r="B40" s="92" t="s">
        <v>39</v>
      </c>
      <c r="C40" s="92" t="s">
        <v>40</v>
      </c>
      <c r="D40" s="92" t="s">
        <v>41</v>
      </c>
      <c r="E40" s="92" t="s">
        <v>42</v>
      </c>
      <c r="F40" s="92" t="s">
        <v>43</v>
      </c>
      <c r="G40" s="92" t="s">
        <v>44</v>
      </c>
      <c r="H40" s="92" t="s">
        <v>45</v>
      </c>
      <c r="I40" s="92" t="s">
        <v>46</v>
      </c>
      <c r="J40" s="92" t="s">
        <v>47</v>
      </c>
      <c r="K40" s="92" t="s">
        <v>48</v>
      </c>
      <c r="L40" s="92" t="s">
        <v>49</v>
      </c>
      <c r="M40" s="92" t="s">
        <v>50</v>
      </c>
      <c r="N40" s="92" t="s">
        <v>51</v>
      </c>
      <c r="O40" s="92" t="s">
        <v>52</v>
      </c>
      <c r="P40" s="92" t="s">
        <v>53</v>
      </c>
      <c r="Q40" s="92" t="s">
        <v>54</v>
      </c>
      <c r="R40" s="92" t="s">
        <v>55</v>
      </c>
      <c r="S40" s="92" t="s">
        <v>56</v>
      </c>
      <c r="T40" s="92" t="s">
        <v>57</v>
      </c>
      <c r="U40" s="92" t="s">
        <v>58</v>
      </c>
      <c r="V40" s="92" t="s">
        <v>59</v>
      </c>
      <c r="W40" s="93" t="s">
        <v>60</v>
      </c>
      <c r="X40" s="137"/>
      <c r="Y40" s="90"/>
      <c r="Z40" s="90"/>
      <c r="AA40" s="90"/>
      <c r="AB40" s="90"/>
      <c r="AC40" s="90"/>
      <c r="AD40" s="90"/>
      <c r="AE40" s="90"/>
      <c r="AF40" s="90"/>
      <c r="AG40" s="90"/>
      <c r="AH40" s="90"/>
      <c r="AI40" s="90"/>
      <c r="AJ40" s="90"/>
      <c r="AK40" s="90"/>
      <c r="AL40" s="90"/>
      <c r="AM40" s="90"/>
      <c r="AN40" s="90"/>
      <c r="AO40" s="90"/>
      <c r="AP40" s="90"/>
      <c r="AQ40" s="90"/>
      <c r="AR40" s="90"/>
      <c r="AS40" s="90"/>
      <c r="AT40" s="90"/>
      <c r="AU40" s="90"/>
      <c r="AV40" s="90"/>
      <c r="AW40" s="90"/>
      <c r="AX40" s="90"/>
      <c r="AY40" s="90"/>
      <c r="AZ40" s="90"/>
      <c r="BA40" s="90"/>
      <c r="BB40" s="90"/>
    </row>
    <row r="41" spans="1:54" x14ac:dyDescent="0.2">
      <c r="A41" s="94" t="s">
        <v>3</v>
      </c>
      <c r="B41" s="95">
        <v>0</v>
      </c>
      <c r="C41" s="95">
        <v>0.112</v>
      </c>
      <c r="D41" s="95">
        <v>0</v>
      </c>
      <c r="E41" s="95">
        <v>0</v>
      </c>
      <c r="F41" s="95">
        <v>0</v>
      </c>
      <c r="G41" s="95">
        <v>406.8</v>
      </c>
      <c r="H41" s="95">
        <v>0</v>
      </c>
      <c r="I41" s="95">
        <v>252</v>
      </c>
      <c r="J41" s="95">
        <v>13.200000000000001</v>
      </c>
      <c r="K41" s="95">
        <v>0</v>
      </c>
      <c r="L41" s="95">
        <v>0</v>
      </c>
      <c r="M41" s="95">
        <v>161.20000000000002</v>
      </c>
      <c r="N41" s="95">
        <v>249</v>
      </c>
      <c r="O41" s="95">
        <v>0</v>
      </c>
      <c r="P41" s="95">
        <v>0</v>
      </c>
      <c r="Q41" s="95">
        <v>167.8</v>
      </c>
      <c r="R41" s="95">
        <v>0</v>
      </c>
      <c r="S41" s="95">
        <v>76.8</v>
      </c>
      <c r="T41" s="95">
        <v>0</v>
      </c>
      <c r="U41" s="95">
        <v>70.2</v>
      </c>
      <c r="V41" s="95">
        <v>0</v>
      </c>
      <c r="W41" s="96">
        <v>0</v>
      </c>
      <c r="X41" s="138"/>
      <c r="Y41" s="81"/>
      <c r="Z41" s="81"/>
      <c r="AA41" s="81"/>
      <c r="AB41" s="81"/>
      <c r="AC41" s="81"/>
      <c r="AD41" s="81"/>
      <c r="AE41" s="81"/>
      <c r="AF41" s="81"/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  <c r="BB41" s="81"/>
    </row>
    <row r="42" spans="1:54" x14ac:dyDescent="0.2">
      <c r="A42" s="97" t="s">
        <v>4</v>
      </c>
      <c r="B42" s="98">
        <v>0</v>
      </c>
      <c r="C42" s="98">
        <v>0.10400000000000001</v>
      </c>
      <c r="D42" s="98">
        <v>0</v>
      </c>
      <c r="E42" s="98">
        <v>0</v>
      </c>
      <c r="F42" s="98">
        <v>0</v>
      </c>
      <c r="G42" s="98">
        <v>394.8</v>
      </c>
      <c r="H42" s="98">
        <v>0</v>
      </c>
      <c r="I42" s="98">
        <v>246</v>
      </c>
      <c r="J42" s="98">
        <v>13.8</v>
      </c>
      <c r="K42" s="98">
        <v>0</v>
      </c>
      <c r="L42" s="98">
        <v>0</v>
      </c>
      <c r="M42" s="98">
        <v>157.20000000000002</v>
      </c>
      <c r="N42" s="98">
        <v>244.8</v>
      </c>
      <c r="O42" s="98">
        <v>0</v>
      </c>
      <c r="P42" s="98">
        <v>0</v>
      </c>
      <c r="Q42" s="98">
        <v>164</v>
      </c>
      <c r="R42" s="98">
        <v>0</v>
      </c>
      <c r="S42" s="98">
        <v>75.3</v>
      </c>
      <c r="T42" s="98">
        <v>0</v>
      </c>
      <c r="U42" s="98">
        <v>66</v>
      </c>
      <c r="V42" s="98">
        <v>0</v>
      </c>
      <c r="W42" s="99">
        <v>0</v>
      </c>
      <c r="X42" s="138"/>
      <c r="Y42" s="81"/>
      <c r="Z42" s="81"/>
      <c r="AA42" s="81"/>
      <c r="AB42" s="81"/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  <c r="BB42" s="81"/>
    </row>
    <row r="43" spans="1:54" x14ac:dyDescent="0.2">
      <c r="A43" s="97" t="s">
        <v>5</v>
      </c>
      <c r="B43" s="98">
        <v>0</v>
      </c>
      <c r="C43" s="98">
        <v>0.112</v>
      </c>
      <c r="D43" s="98">
        <v>0</v>
      </c>
      <c r="E43" s="98">
        <v>0</v>
      </c>
      <c r="F43" s="98">
        <v>0</v>
      </c>
      <c r="G43" s="98">
        <v>380.40000000000003</v>
      </c>
      <c r="H43" s="98">
        <v>0</v>
      </c>
      <c r="I43" s="98">
        <v>232.8</v>
      </c>
      <c r="J43" s="98">
        <v>13.200000000000001</v>
      </c>
      <c r="K43" s="98">
        <v>0</v>
      </c>
      <c r="L43" s="98">
        <v>0</v>
      </c>
      <c r="M43" s="98">
        <v>144.80000000000001</v>
      </c>
      <c r="N43" s="98">
        <v>232.20000000000002</v>
      </c>
      <c r="O43" s="98">
        <v>0</v>
      </c>
      <c r="P43" s="98">
        <v>0</v>
      </c>
      <c r="Q43" s="98">
        <v>166.20000000000002</v>
      </c>
      <c r="R43" s="98">
        <v>0</v>
      </c>
      <c r="S43" s="98">
        <v>74.400000000000006</v>
      </c>
      <c r="T43" s="98">
        <v>0</v>
      </c>
      <c r="U43" s="98">
        <v>67</v>
      </c>
      <c r="V43" s="98">
        <v>0</v>
      </c>
      <c r="W43" s="99">
        <v>0</v>
      </c>
      <c r="X43" s="138"/>
      <c r="Y43" s="81"/>
      <c r="Z43" s="81"/>
      <c r="AA43" s="81"/>
      <c r="AB43" s="81"/>
      <c r="AC43" s="81"/>
      <c r="AD43" s="81"/>
      <c r="AE43" s="81"/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  <c r="BB43" s="81"/>
    </row>
    <row r="44" spans="1:54" x14ac:dyDescent="0.2">
      <c r="A44" s="97" t="s">
        <v>6</v>
      </c>
      <c r="B44" s="98">
        <v>0</v>
      </c>
      <c r="C44" s="98">
        <v>0.10400000000000001</v>
      </c>
      <c r="D44" s="98">
        <v>0</v>
      </c>
      <c r="E44" s="98">
        <v>0</v>
      </c>
      <c r="F44" s="98">
        <v>0</v>
      </c>
      <c r="G44" s="98">
        <v>325.2</v>
      </c>
      <c r="H44" s="98">
        <v>0</v>
      </c>
      <c r="I44" s="98">
        <v>145.20000000000002</v>
      </c>
      <c r="J44" s="98">
        <v>13.8</v>
      </c>
      <c r="K44" s="98">
        <v>0</v>
      </c>
      <c r="L44" s="98">
        <v>0</v>
      </c>
      <c r="M44" s="98">
        <v>60.4</v>
      </c>
      <c r="N44" s="98">
        <v>184.20000000000002</v>
      </c>
      <c r="O44" s="98">
        <v>0</v>
      </c>
      <c r="P44" s="98">
        <v>0</v>
      </c>
      <c r="Q44" s="98">
        <v>162.4</v>
      </c>
      <c r="R44" s="98">
        <v>0</v>
      </c>
      <c r="S44" s="98">
        <v>70.5</v>
      </c>
      <c r="T44" s="98">
        <v>0</v>
      </c>
      <c r="U44" s="98">
        <v>66.400000000000006</v>
      </c>
      <c r="V44" s="98">
        <v>0</v>
      </c>
      <c r="W44" s="99">
        <v>0</v>
      </c>
      <c r="X44" s="138"/>
      <c r="Y44" s="81"/>
      <c r="Z44" s="81"/>
      <c r="AA44" s="81"/>
      <c r="AB44" s="81"/>
      <c r="AC44" s="81"/>
      <c r="AD44" s="81"/>
      <c r="AE44" s="81"/>
      <c r="AF44" s="81"/>
      <c r="AG44" s="81"/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81"/>
      <c r="BB44" s="81"/>
    </row>
    <row r="45" spans="1:54" x14ac:dyDescent="0.2">
      <c r="A45" s="97" t="s">
        <v>7</v>
      </c>
      <c r="B45" s="98">
        <v>0</v>
      </c>
      <c r="C45" s="98">
        <v>9.6000000000000002E-2</v>
      </c>
      <c r="D45" s="98">
        <v>0</v>
      </c>
      <c r="E45" s="98">
        <v>0</v>
      </c>
      <c r="F45" s="98">
        <v>0</v>
      </c>
      <c r="G45" s="98">
        <v>330</v>
      </c>
      <c r="H45" s="98">
        <v>0</v>
      </c>
      <c r="I45" s="98">
        <v>141.6</v>
      </c>
      <c r="J45" s="98">
        <v>13.200000000000001</v>
      </c>
      <c r="K45" s="98">
        <v>0</v>
      </c>
      <c r="L45" s="98">
        <v>0</v>
      </c>
      <c r="M45" s="98">
        <v>59.6</v>
      </c>
      <c r="N45" s="98">
        <v>207</v>
      </c>
      <c r="O45" s="98">
        <v>0</v>
      </c>
      <c r="P45" s="98">
        <v>0</v>
      </c>
      <c r="Q45" s="98">
        <v>140.4</v>
      </c>
      <c r="R45" s="98">
        <v>0</v>
      </c>
      <c r="S45" s="98">
        <v>68.099999999999994</v>
      </c>
      <c r="T45" s="98">
        <v>0</v>
      </c>
      <c r="U45" s="98">
        <v>65.599999999999994</v>
      </c>
      <c r="V45" s="98">
        <v>0</v>
      </c>
      <c r="W45" s="99">
        <v>0</v>
      </c>
      <c r="X45" s="138"/>
      <c r="Y45" s="81"/>
      <c r="Z45" s="81"/>
      <c r="AA45" s="81"/>
      <c r="AB45" s="81"/>
      <c r="AC45" s="81"/>
      <c r="AD45" s="81"/>
      <c r="AE45" s="81"/>
      <c r="AF45" s="81"/>
      <c r="AG45" s="81"/>
      <c r="AH45" s="81"/>
      <c r="AI45" s="81"/>
      <c r="AJ45" s="81"/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  <c r="BB45" s="81"/>
    </row>
    <row r="46" spans="1:54" x14ac:dyDescent="0.2">
      <c r="A46" s="97" t="s">
        <v>8</v>
      </c>
      <c r="B46" s="98">
        <v>0</v>
      </c>
      <c r="C46" s="98">
        <v>0.10400000000000001</v>
      </c>
      <c r="D46" s="98">
        <v>0</v>
      </c>
      <c r="E46" s="98">
        <v>0</v>
      </c>
      <c r="F46" s="98">
        <v>0</v>
      </c>
      <c r="G46" s="98">
        <v>344.40000000000003</v>
      </c>
      <c r="H46" s="98">
        <v>0</v>
      </c>
      <c r="I46" s="98">
        <v>144</v>
      </c>
      <c r="J46" s="98">
        <v>13.200000000000001</v>
      </c>
      <c r="K46" s="98">
        <v>0</v>
      </c>
      <c r="L46" s="98">
        <v>0</v>
      </c>
      <c r="M46" s="98">
        <v>61.6</v>
      </c>
      <c r="N46" s="98">
        <v>214.20000000000002</v>
      </c>
      <c r="O46" s="98">
        <v>0</v>
      </c>
      <c r="P46" s="98">
        <v>0</v>
      </c>
      <c r="Q46" s="98">
        <v>145.6</v>
      </c>
      <c r="R46" s="98">
        <v>0</v>
      </c>
      <c r="S46" s="98">
        <v>68.099999999999994</v>
      </c>
      <c r="T46" s="98">
        <v>0</v>
      </c>
      <c r="U46" s="98">
        <v>66.400000000000006</v>
      </c>
      <c r="V46" s="98">
        <v>0</v>
      </c>
      <c r="W46" s="99">
        <v>0</v>
      </c>
      <c r="X46" s="138"/>
      <c r="Y46" s="81"/>
      <c r="Z46" s="81"/>
      <c r="AA46" s="81"/>
      <c r="AB46" s="81"/>
      <c r="AC46" s="81"/>
      <c r="AD46" s="81"/>
      <c r="AE46" s="81"/>
      <c r="AF46" s="81"/>
      <c r="AG46" s="81"/>
      <c r="AH46" s="81"/>
      <c r="AI46" s="81"/>
      <c r="AJ46" s="81"/>
      <c r="AK46" s="8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81"/>
      <c r="BB46" s="81"/>
    </row>
    <row r="47" spans="1:54" x14ac:dyDescent="0.2">
      <c r="A47" s="97" t="s">
        <v>9</v>
      </c>
      <c r="B47" s="98">
        <v>0</v>
      </c>
      <c r="C47" s="98">
        <v>0.112</v>
      </c>
      <c r="D47" s="98">
        <v>0</v>
      </c>
      <c r="E47" s="98">
        <v>0</v>
      </c>
      <c r="F47" s="98">
        <v>0</v>
      </c>
      <c r="G47" s="98">
        <v>339.6</v>
      </c>
      <c r="H47" s="98">
        <v>0</v>
      </c>
      <c r="I47" s="98">
        <v>147.6</v>
      </c>
      <c r="J47" s="98">
        <v>13.8</v>
      </c>
      <c r="K47" s="98">
        <v>0</v>
      </c>
      <c r="L47" s="98">
        <v>0</v>
      </c>
      <c r="M47" s="98">
        <v>63.2</v>
      </c>
      <c r="N47" s="98">
        <v>207</v>
      </c>
      <c r="O47" s="98">
        <v>0</v>
      </c>
      <c r="P47" s="98">
        <v>0</v>
      </c>
      <c r="Q47" s="98">
        <v>145.20000000000002</v>
      </c>
      <c r="R47" s="98">
        <v>0</v>
      </c>
      <c r="S47" s="98">
        <v>69.900000000000006</v>
      </c>
      <c r="T47" s="98">
        <v>0</v>
      </c>
      <c r="U47" s="98">
        <v>65.8</v>
      </c>
      <c r="V47" s="98">
        <v>0</v>
      </c>
      <c r="W47" s="99">
        <v>0</v>
      </c>
      <c r="X47" s="138"/>
      <c r="Y47" s="81"/>
      <c r="Z47" s="81"/>
      <c r="AA47" s="81"/>
      <c r="AB47" s="81"/>
      <c r="AC47" s="81"/>
      <c r="AD47" s="81"/>
      <c r="AE47" s="81"/>
      <c r="AF47" s="81"/>
      <c r="AG47" s="81"/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  <c r="BB47" s="81"/>
    </row>
    <row r="48" spans="1:54" x14ac:dyDescent="0.2">
      <c r="A48" s="97" t="s">
        <v>10</v>
      </c>
      <c r="B48" s="98">
        <v>0</v>
      </c>
      <c r="C48" s="98">
        <v>0.12</v>
      </c>
      <c r="D48" s="98">
        <v>0</v>
      </c>
      <c r="E48" s="98">
        <v>0</v>
      </c>
      <c r="F48" s="98">
        <v>0</v>
      </c>
      <c r="G48" s="98">
        <v>343.2</v>
      </c>
      <c r="H48" s="98">
        <v>0</v>
      </c>
      <c r="I48" s="98">
        <v>152.4</v>
      </c>
      <c r="J48" s="98">
        <v>13.200000000000001</v>
      </c>
      <c r="K48" s="98">
        <v>0</v>
      </c>
      <c r="L48" s="98">
        <v>0</v>
      </c>
      <c r="M48" s="98">
        <v>66.400000000000006</v>
      </c>
      <c r="N48" s="98">
        <v>213.6</v>
      </c>
      <c r="O48" s="98">
        <v>0</v>
      </c>
      <c r="P48" s="98">
        <v>0</v>
      </c>
      <c r="Q48" s="98">
        <v>146.4</v>
      </c>
      <c r="R48" s="98">
        <v>0</v>
      </c>
      <c r="S48" s="98">
        <v>71.100000000000009</v>
      </c>
      <c r="T48" s="98">
        <v>0</v>
      </c>
      <c r="U48" s="98">
        <v>66.8</v>
      </c>
      <c r="V48" s="98">
        <v>0</v>
      </c>
      <c r="W48" s="99">
        <v>0</v>
      </c>
      <c r="X48" s="138"/>
      <c r="Y48" s="81"/>
      <c r="Z48" s="81"/>
      <c r="AA48" s="81"/>
      <c r="AB48" s="81"/>
      <c r="AC48" s="81"/>
      <c r="AD48" s="81"/>
      <c r="AE48" s="81"/>
      <c r="AF48" s="81"/>
      <c r="AG48" s="81"/>
      <c r="AH48" s="81"/>
      <c r="AI48" s="81"/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  <c r="BB48" s="81"/>
    </row>
    <row r="49" spans="1:54" x14ac:dyDescent="0.2">
      <c r="A49" s="97" t="s">
        <v>11</v>
      </c>
      <c r="B49" s="98">
        <v>0</v>
      </c>
      <c r="C49" s="98">
        <v>0.13600000000000001</v>
      </c>
      <c r="D49" s="98">
        <v>0</v>
      </c>
      <c r="E49" s="98">
        <v>0</v>
      </c>
      <c r="F49" s="98">
        <v>0</v>
      </c>
      <c r="G49" s="98">
        <v>386.40000000000003</v>
      </c>
      <c r="H49" s="98">
        <v>0</v>
      </c>
      <c r="I49" s="98">
        <v>153.6</v>
      </c>
      <c r="J49" s="98">
        <v>13.200000000000001</v>
      </c>
      <c r="K49" s="98">
        <v>0</v>
      </c>
      <c r="L49" s="98">
        <v>0</v>
      </c>
      <c r="M49" s="98">
        <v>68.400000000000006</v>
      </c>
      <c r="N49" s="98">
        <v>232.20000000000002</v>
      </c>
      <c r="O49" s="98">
        <v>0</v>
      </c>
      <c r="P49" s="98">
        <v>0</v>
      </c>
      <c r="Q49" s="98">
        <v>159.20000000000002</v>
      </c>
      <c r="R49" s="98">
        <v>0</v>
      </c>
      <c r="S49" s="98">
        <v>71.7</v>
      </c>
      <c r="T49" s="98">
        <v>0</v>
      </c>
      <c r="U49" s="98">
        <v>69.400000000000006</v>
      </c>
      <c r="V49" s="98">
        <v>0</v>
      </c>
      <c r="W49" s="99">
        <v>0</v>
      </c>
      <c r="X49" s="138"/>
      <c r="Y49" s="81"/>
      <c r="Z49" s="81"/>
      <c r="AA49" s="81"/>
      <c r="AB49" s="81"/>
      <c r="AC49" s="81"/>
      <c r="AD49" s="81"/>
      <c r="AE49" s="81"/>
      <c r="AF49" s="81"/>
      <c r="AG49" s="81"/>
      <c r="AH49" s="81"/>
      <c r="AI49" s="81"/>
      <c r="AJ49" s="81"/>
      <c r="AK49" s="81"/>
      <c r="AL49" s="81"/>
      <c r="AM49" s="81"/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  <c r="BB49" s="81"/>
    </row>
    <row r="50" spans="1:54" x14ac:dyDescent="0.2">
      <c r="A50" s="97" t="s">
        <v>12</v>
      </c>
      <c r="B50" s="98">
        <v>0</v>
      </c>
      <c r="C50" s="98">
        <v>0.13600000000000001</v>
      </c>
      <c r="D50" s="98">
        <v>0</v>
      </c>
      <c r="E50" s="98">
        <v>0</v>
      </c>
      <c r="F50" s="98">
        <v>0</v>
      </c>
      <c r="G50" s="98">
        <v>392.40000000000003</v>
      </c>
      <c r="H50" s="98">
        <v>0</v>
      </c>
      <c r="I50" s="98">
        <v>157.20000000000002</v>
      </c>
      <c r="J50" s="98">
        <v>12.6</v>
      </c>
      <c r="K50" s="98">
        <v>0</v>
      </c>
      <c r="L50" s="98">
        <v>0</v>
      </c>
      <c r="M50" s="98">
        <v>68.400000000000006</v>
      </c>
      <c r="N50" s="98">
        <v>236.4</v>
      </c>
      <c r="O50" s="98">
        <v>0</v>
      </c>
      <c r="P50" s="98">
        <v>0</v>
      </c>
      <c r="Q50" s="98">
        <v>161.6</v>
      </c>
      <c r="R50" s="98">
        <v>0</v>
      </c>
      <c r="S50" s="98">
        <v>75</v>
      </c>
      <c r="T50" s="98">
        <v>0</v>
      </c>
      <c r="U50" s="98">
        <v>67.599999999999994</v>
      </c>
      <c r="V50" s="98">
        <v>0</v>
      </c>
      <c r="W50" s="99">
        <v>0</v>
      </c>
      <c r="X50" s="138"/>
      <c r="Y50" s="81"/>
      <c r="Z50" s="81"/>
      <c r="AA50" s="81"/>
      <c r="AB50" s="81"/>
      <c r="AC50" s="81"/>
      <c r="AD50" s="81"/>
      <c r="AE50" s="81"/>
      <c r="AF50" s="81"/>
      <c r="AG50" s="81"/>
      <c r="AH50" s="81"/>
      <c r="AI50" s="81"/>
      <c r="AJ50" s="81"/>
      <c r="AK50" s="81"/>
      <c r="AL50" s="81"/>
      <c r="AM50" s="81"/>
      <c r="AN50" s="81"/>
      <c r="AO50" s="81"/>
      <c r="AP50" s="81"/>
      <c r="AQ50" s="81"/>
      <c r="AR50" s="81"/>
      <c r="AS50" s="81"/>
      <c r="AT50" s="81"/>
      <c r="AU50" s="81"/>
      <c r="AV50" s="81"/>
      <c r="AW50" s="81"/>
      <c r="AX50" s="81"/>
      <c r="AY50" s="81"/>
      <c r="AZ50" s="81"/>
      <c r="BA50" s="81"/>
      <c r="BB50" s="81"/>
    </row>
    <row r="51" spans="1:54" x14ac:dyDescent="0.2">
      <c r="A51" s="97" t="s">
        <v>13</v>
      </c>
      <c r="B51" s="98">
        <v>0</v>
      </c>
      <c r="C51" s="98">
        <v>0.13600000000000001</v>
      </c>
      <c r="D51" s="98">
        <v>0</v>
      </c>
      <c r="E51" s="98">
        <v>0</v>
      </c>
      <c r="F51" s="98">
        <v>0</v>
      </c>
      <c r="G51" s="98">
        <v>405.6</v>
      </c>
      <c r="H51" s="98">
        <v>0</v>
      </c>
      <c r="I51" s="98">
        <v>160.80000000000001</v>
      </c>
      <c r="J51" s="98">
        <v>13.200000000000001</v>
      </c>
      <c r="K51" s="98">
        <v>0</v>
      </c>
      <c r="L51" s="98">
        <v>0</v>
      </c>
      <c r="M51" s="98">
        <v>70</v>
      </c>
      <c r="N51" s="98">
        <v>248.4</v>
      </c>
      <c r="O51" s="98">
        <v>0</v>
      </c>
      <c r="P51" s="98">
        <v>0</v>
      </c>
      <c r="Q51" s="98">
        <v>161.4</v>
      </c>
      <c r="R51" s="98">
        <v>0</v>
      </c>
      <c r="S51" s="98">
        <v>76.5</v>
      </c>
      <c r="T51" s="98">
        <v>0</v>
      </c>
      <c r="U51" s="98">
        <v>67</v>
      </c>
      <c r="V51" s="98">
        <v>0</v>
      </c>
      <c r="W51" s="99">
        <v>0</v>
      </c>
    </row>
    <row r="52" spans="1:54" x14ac:dyDescent="0.2">
      <c r="A52" s="97" t="s">
        <v>14</v>
      </c>
      <c r="B52" s="98">
        <v>0</v>
      </c>
      <c r="C52" s="98">
        <v>0.14400000000000002</v>
      </c>
      <c r="D52" s="98">
        <v>0</v>
      </c>
      <c r="E52" s="98">
        <v>0</v>
      </c>
      <c r="F52" s="98">
        <v>0</v>
      </c>
      <c r="G52" s="98">
        <v>367.2</v>
      </c>
      <c r="H52" s="98">
        <v>0</v>
      </c>
      <c r="I52" s="98">
        <v>152.4</v>
      </c>
      <c r="J52" s="98">
        <v>12.6</v>
      </c>
      <c r="K52" s="98">
        <v>0</v>
      </c>
      <c r="L52" s="98">
        <v>0</v>
      </c>
      <c r="M52" s="98">
        <v>66.8</v>
      </c>
      <c r="N52" s="98">
        <v>228</v>
      </c>
      <c r="O52" s="98">
        <v>0</v>
      </c>
      <c r="P52" s="98">
        <v>0</v>
      </c>
      <c r="Q52" s="98">
        <v>153.6</v>
      </c>
      <c r="R52" s="98">
        <v>0</v>
      </c>
      <c r="S52" s="98">
        <v>72.3</v>
      </c>
      <c r="T52" s="98">
        <v>0</v>
      </c>
      <c r="U52" s="98">
        <v>66.8</v>
      </c>
      <c r="V52" s="98">
        <v>0</v>
      </c>
      <c r="W52" s="99">
        <v>0</v>
      </c>
    </row>
    <row r="53" spans="1:54" x14ac:dyDescent="0.2">
      <c r="A53" s="97" t="s">
        <v>15</v>
      </c>
      <c r="B53" s="98">
        <v>0</v>
      </c>
      <c r="C53" s="98">
        <v>0.12</v>
      </c>
      <c r="D53" s="98">
        <v>0</v>
      </c>
      <c r="E53" s="98">
        <v>0</v>
      </c>
      <c r="F53" s="98">
        <v>0</v>
      </c>
      <c r="G53" s="98">
        <v>375.6</v>
      </c>
      <c r="H53" s="98">
        <v>0</v>
      </c>
      <c r="I53" s="98">
        <v>153.6</v>
      </c>
      <c r="J53" s="98">
        <v>13.200000000000001</v>
      </c>
      <c r="K53" s="98">
        <v>0</v>
      </c>
      <c r="L53" s="98">
        <v>0</v>
      </c>
      <c r="M53" s="98">
        <v>66.400000000000006</v>
      </c>
      <c r="N53" s="98">
        <v>208.20000000000002</v>
      </c>
      <c r="O53" s="98">
        <v>0</v>
      </c>
      <c r="P53" s="98">
        <v>0</v>
      </c>
      <c r="Q53" s="98">
        <v>182.8</v>
      </c>
      <c r="R53" s="98">
        <v>0</v>
      </c>
      <c r="S53" s="98">
        <v>72.3</v>
      </c>
      <c r="T53" s="98">
        <v>0</v>
      </c>
      <c r="U53" s="98">
        <v>67</v>
      </c>
      <c r="V53" s="98">
        <v>0</v>
      </c>
      <c r="W53" s="99">
        <v>0</v>
      </c>
    </row>
    <row r="54" spans="1:54" x14ac:dyDescent="0.2">
      <c r="A54" s="97" t="s">
        <v>16</v>
      </c>
      <c r="B54" s="98">
        <v>0</v>
      </c>
      <c r="C54" s="98">
        <v>0.112</v>
      </c>
      <c r="D54" s="98">
        <v>0</v>
      </c>
      <c r="E54" s="98">
        <v>0</v>
      </c>
      <c r="F54" s="98">
        <v>0</v>
      </c>
      <c r="G54" s="98">
        <v>346.8</v>
      </c>
      <c r="H54" s="98">
        <v>0</v>
      </c>
      <c r="I54" s="98">
        <v>151.20000000000002</v>
      </c>
      <c r="J54" s="98">
        <v>12.6</v>
      </c>
      <c r="K54" s="98">
        <v>0</v>
      </c>
      <c r="L54" s="98">
        <v>0</v>
      </c>
      <c r="M54" s="98">
        <v>66.400000000000006</v>
      </c>
      <c r="N54" s="98">
        <v>227.4</v>
      </c>
      <c r="O54" s="98">
        <v>0</v>
      </c>
      <c r="P54" s="98">
        <v>0</v>
      </c>
      <c r="Q54" s="98">
        <v>137.6</v>
      </c>
      <c r="R54" s="98">
        <v>0</v>
      </c>
      <c r="S54" s="98">
        <v>71.7</v>
      </c>
      <c r="T54" s="98">
        <v>0</v>
      </c>
      <c r="U54" s="98">
        <v>66.2</v>
      </c>
      <c r="V54" s="98">
        <v>0</v>
      </c>
      <c r="W54" s="99">
        <v>0</v>
      </c>
    </row>
    <row r="55" spans="1:54" x14ac:dyDescent="0.2">
      <c r="A55" s="97" t="s">
        <v>17</v>
      </c>
      <c r="B55" s="98">
        <v>0</v>
      </c>
      <c r="C55" s="98">
        <v>0.112</v>
      </c>
      <c r="D55" s="98">
        <v>0</v>
      </c>
      <c r="E55" s="98">
        <v>0</v>
      </c>
      <c r="F55" s="98">
        <v>0</v>
      </c>
      <c r="G55" s="98">
        <v>350.40000000000003</v>
      </c>
      <c r="H55" s="98">
        <v>0</v>
      </c>
      <c r="I55" s="98">
        <v>148.80000000000001</v>
      </c>
      <c r="J55" s="98">
        <v>12.6</v>
      </c>
      <c r="K55" s="98">
        <v>0</v>
      </c>
      <c r="L55" s="98">
        <v>0</v>
      </c>
      <c r="M55" s="98">
        <v>64</v>
      </c>
      <c r="N55" s="98">
        <v>225.6</v>
      </c>
      <c r="O55" s="98">
        <v>0</v>
      </c>
      <c r="P55" s="98">
        <v>0</v>
      </c>
      <c r="Q55" s="98">
        <v>137.6</v>
      </c>
      <c r="R55" s="98">
        <v>0</v>
      </c>
      <c r="S55" s="98">
        <v>70.8</v>
      </c>
      <c r="T55" s="98">
        <v>0</v>
      </c>
      <c r="U55" s="98">
        <v>66.400000000000006</v>
      </c>
      <c r="V55" s="98">
        <v>0</v>
      </c>
      <c r="W55" s="99">
        <v>0</v>
      </c>
    </row>
    <row r="56" spans="1:54" x14ac:dyDescent="0.2">
      <c r="A56" s="97" t="s">
        <v>18</v>
      </c>
      <c r="B56" s="98">
        <v>0</v>
      </c>
      <c r="C56" s="98">
        <v>0.12</v>
      </c>
      <c r="D56" s="98">
        <v>0</v>
      </c>
      <c r="E56" s="98">
        <v>0</v>
      </c>
      <c r="F56" s="98">
        <v>0</v>
      </c>
      <c r="G56" s="98">
        <v>350.40000000000003</v>
      </c>
      <c r="H56" s="98">
        <v>0</v>
      </c>
      <c r="I56" s="98">
        <v>153.6</v>
      </c>
      <c r="J56" s="98">
        <v>13.200000000000001</v>
      </c>
      <c r="K56" s="98">
        <v>0</v>
      </c>
      <c r="L56" s="98">
        <v>0</v>
      </c>
      <c r="M56" s="98">
        <v>67.2</v>
      </c>
      <c r="N56" s="98">
        <v>224.4</v>
      </c>
      <c r="O56" s="98">
        <v>0</v>
      </c>
      <c r="P56" s="98">
        <v>0</v>
      </c>
      <c r="Q56" s="98">
        <v>143.6</v>
      </c>
      <c r="R56" s="98">
        <v>0</v>
      </c>
      <c r="S56" s="98">
        <v>72</v>
      </c>
      <c r="T56" s="98">
        <v>0</v>
      </c>
      <c r="U56" s="98">
        <v>66.2</v>
      </c>
      <c r="V56" s="98">
        <v>0</v>
      </c>
      <c r="W56" s="99">
        <v>0</v>
      </c>
    </row>
    <row r="57" spans="1:54" x14ac:dyDescent="0.2">
      <c r="A57" s="97" t="s">
        <v>19</v>
      </c>
      <c r="B57" s="98">
        <v>0</v>
      </c>
      <c r="C57" s="98">
        <v>0.14400000000000002</v>
      </c>
      <c r="D57" s="98">
        <v>0</v>
      </c>
      <c r="E57" s="98">
        <v>0</v>
      </c>
      <c r="F57" s="98">
        <v>0</v>
      </c>
      <c r="G57" s="98">
        <v>380.40000000000003</v>
      </c>
      <c r="H57" s="98">
        <v>0</v>
      </c>
      <c r="I57" s="98">
        <v>158.4</v>
      </c>
      <c r="J57" s="98">
        <v>13.200000000000001</v>
      </c>
      <c r="K57" s="98">
        <v>0</v>
      </c>
      <c r="L57" s="98">
        <v>0</v>
      </c>
      <c r="M57" s="98">
        <v>68.400000000000006</v>
      </c>
      <c r="N57" s="98">
        <v>234</v>
      </c>
      <c r="O57" s="98">
        <v>0</v>
      </c>
      <c r="P57" s="98">
        <v>0</v>
      </c>
      <c r="Q57" s="98">
        <v>164</v>
      </c>
      <c r="R57" s="98">
        <v>0</v>
      </c>
      <c r="S57" s="98">
        <v>76.5</v>
      </c>
      <c r="T57" s="98">
        <v>0</v>
      </c>
      <c r="U57" s="98">
        <v>67.2</v>
      </c>
      <c r="V57" s="98">
        <v>0</v>
      </c>
      <c r="W57" s="99">
        <v>0</v>
      </c>
    </row>
    <row r="58" spans="1:54" x14ac:dyDescent="0.2">
      <c r="A58" s="97" t="s">
        <v>20</v>
      </c>
      <c r="B58" s="98">
        <v>0</v>
      </c>
      <c r="C58" s="98">
        <v>0.14400000000000002</v>
      </c>
      <c r="D58" s="98">
        <v>0</v>
      </c>
      <c r="E58" s="98">
        <v>0</v>
      </c>
      <c r="F58" s="98">
        <v>0</v>
      </c>
      <c r="G58" s="98">
        <v>403.2</v>
      </c>
      <c r="H58" s="98">
        <v>0</v>
      </c>
      <c r="I58" s="98">
        <v>162</v>
      </c>
      <c r="J58" s="98">
        <v>13.8</v>
      </c>
      <c r="K58" s="98">
        <v>0</v>
      </c>
      <c r="L58" s="98">
        <v>0</v>
      </c>
      <c r="M58" s="98">
        <v>68</v>
      </c>
      <c r="N58" s="98">
        <v>250.20000000000002</v>
      </c>
      <c r="O58" s="98">
        <v>0</v>
      </c>
      <c r="P58" s="98">
        <v>0</v>
      </c>
      <c r="Q58" s="98">
        <v>166.20000000000002</v>
      </c>
      <c r="R58" s="98">
        <v>0</v>
      </c>
      <c r="S58" s="98">
        <v>78.3</v>
      </c>
      <c r="T58" s="98">
        <v>0</v>
      </c>
      <c r="U58" s="98">
        <v>69.2</v>
      </c>
      <c r="V58" s="98">
        <v>0</v>
      </c>
      <c r="W58" s="99">
        <v>0</v>
      </c>
    </row>
    <row r="59" spans="1:54" x14ac:dyDescent="0.2">
      <c r="A59" s="97" t="s">
        <v>21</v>
      </c>
      <c r="B59" s="98">
        <v>0</v>
      </c>
      <c r="C59" s="98">
        <v>0.16</v>
      </c>
      <c r="D59" s="98">
        <v>0</v>
      </c>
      <c r="E59" s="98">
        <v>0</v>
      </c>
      <c r="F59" s="98">
        <v>0</v>
      </c>
      <c r="G59" s="98">
        <v>399.6</v>
      </c>
      <c r="H59" s="98">
        <v>0</v>
      </c>
      <c r="I59" s="98">
        <v>164.4</v>
      </c>
      <c r="J59" s="98">
        <v>13.8</v>
      </c>
      <c r="K59" s="98">
        <v>0</v>
      </c>
      <c r="L59" s="98">
        <v>0</v>
      </c>
      <c r="M59" s="98">
        <v>69.600000000000009</v>
      </c>
      <c r="N59" s="98">
        <v>249</v>
      </c>
      <c r="O59" s="98">
        <v>0</v>
      </c>
      <c r="P59" s="98">
        <v>0</v>
      </c>
      <c r="Q59" s="98">
        <v>165.8</v>
      </c>
      <c r="R59" s="98">
        <v>0</v>
      </c>
      <c r="S59" s="98">
        <v>80.400000000000006</v>
      </c>
      <c r="T59" s="98">
        <v>0</v>
      </c>
      <c r="U59" s="98">
        <v>70</v>
      </c>
      <c r="V59" s="98">
        <v>0</v>
      </c>
      <c r="W59" s="99">
        <v>0</v>
      </c>
    </row>
    <row r="60" spans="1:54" x14ac:dyDescent="0.2">
      <c r="A60" s="97" t="s">
        <v>22</v>
      </c>
      <c r="B60" s="98">
        <v>0</v>
      </c>
      <c r="C60" s="98">
        <v>0.12</v>
      </c>
      <c r="D60" s="98">
        <v>0</v>
      </c>
      <c r="E60" s="98">
        <v>0</v>
      </c>
      <c r="F60" s="98">
        <v>0</v>
      </c>
      <c r="G60" s="98">
        <v>385.2</v>
      </c>
      <c r="H60" s="98">
        <v>0</v>
      </c>
      <c r="I60" s="98">
        <v>168</v>
      </c>
      <c r="J60" s="98">
        <v>13.8</v>
      </c>
      <c r="K60" s="98">
        <v>0</v>
      </c>
      <c r="L60" s="98">
        <v>0</v>
      </c>
      <c r="M60" s="98">
        <v>72</v>
      </c>
      <c r="N60" s="98">
        <v>231.6</v>
      </c>
      <c r="O60" s="98">
        <v>0</v>
      </c>
      <c r="P60" s="98">
        <v>0</v>
      </c>
      <c r="Q60" s="98">
        <v>167.4</v>
      </c>
      <c r="R60" s="98">
        <v>0</v>
      </c>
      <c r="S60" s="98">
        <v>80.100000000000009</v>
      </c>
      <c r="T60" s="98">
        <v>0</v>
      </c>
      <c r="U60" s="98">
        <v>71.400000000000006</v>
      </c>
      <c r="V60" s="98">
        <v>0</v>
      </c>
      <c r="W60" s="99">
        <v>0</v>
      </c>
    </row>
    <row r="61" spans="1:54" x14ac:dyDescent="0.2">
      <c r="A61" s="97" t="s">
        <v>23</v>
      </c>
      <c r="B61" s="98">
        <v>0</v>
      </c>
      <c r="C61" s="98">
        <v>0.13600000000000001</v>
      </c>
      <c r="D61" s="98">
        <v>0</v>
      </c>
      <c r="E61" s="98">
        <v>0</v>
      </c>
      <c r="F61" s="98">
        <v>0</v>
      </c>
      <c r="G61" s="98">
        <v>352.8</v>
      </c>
      <c r="H61" s="98">
        <v>0</v>
      </c>
      <c r="I61" s="98">
        <v>160.80000000000001</v>
      </c>
      <c r="J61" s="98">
        <v>13.8</v>
      </c>
      <c r="K61" s="98">
        <v>0</v>
      </c>
      <c r="L61" s="98">
        <v>0</v>
      </c>
      <c r="M61" s="98">
        <v>68.8</v>
      </c>
      <c r="N61" s="98">
        <v>213</v>
      </c>
      <c r="O61" s="98">
        <v>0</v>
      </c>
      <c r="P61" s="98">
        <v>0</v>
      </c>
      <c r="Q61" s="98">
        <v>153.6</v>
      </c>
      <c r="R61" s="98">
        <v>0</v>
      </c>
      <c r="S61" s="98">
        <v>77.100000000000009</v>
      </c>
      <c r="T61" s="98">
        <v>0</v>
      </c>
      <c r="U61" s="98">
        <v>71.8</v>
      </c>
      <c r="V61" s="98">
        <v>0</v>
      </c>
      <c r="W61" s="99">
        <v>0</v>
      </c>
    </row>
    <row r="62" spans="1:54" x14ac:dyDescent="0.2">
      <c r="A62" s="97" t="s">
        <v>24</v>
      </c>
      <c r="B62" s="98">
        <v>0</v>
      </c>
      <c r="C62" s="98">
        <v>0.112</v>
      </c>
      <c r="D62" s="98">
        <v>0</v>
      </c>
      <c r="E62" s="98">
        <v>0</v>
      </c>
      <c r="F62" s="98">
        <v>0</v>
      </c>
      <c r="G62" s="98">
        <v>360</v>
      </c>
      <c r="H62" s="98">
        <v>0</v>
      </c>
      <c r="I62" s="98">
        <v>192</v>
      </c>
      <c r="J62" s="98">
        <v>14.4</v>
      </c>
      <c r="K62" s="98">
        <v>0</v>
      </c>
      <c r="L62" s="98">
        <v>0</v>
      </c>
      <c r="M62" s="98">
        <v>100</v>
      </c>
      <c r="N62" s="98">
        <v>219.6</v>
      </c>
      <c r="O62" s="98">
        <v>0</v>
      </c>
      <c r="P62" s="98">
        <v>0</v>
      </c>
      <c r="Q62" s="98">
        <v>152.20000000000002</v>
      </c>
      <c r="R62" s="98">
        <v>0</v>
      </c>
      <c r="S62" s="98">
        <v>77.400000000000006</v>
      </c>
      <c r="T62" s="98">
        <v>0</v>
      </c>
      <c r="U62" s="98">
        <v>72.400000000000006</v>
      </c>
      <c r="V62" s="98">
        <v>0</v>
      </c>
      <c r="W62" s="99">
        <v>0</v>
      </c>
    </row>
    <row r="63" spans="1:54" x14ac:dyDescent="0.2">
      <c r="A63" s="97" t="s">
        <v>25</v>
      </c>
      <c r="B63" s="98">
        <v>0</v>
      </c>
      <c r="C63" s="98">
        <v>0.112</v>
      </c>
      <c r="D63" s="98">
        <v>0</v>
      </c>
      <c r="E63" s="98">
        <v>0</v>
      </c>
      <c r="F63" s="98">
        <v>0</v>
      </c>
      <c r="G63" s="98">
        <v>386.40000000000003</v>
      </c>
      <c r="H63" s="98">
        <v>0</v>
      </c>
      <c r="I63" s="98">
        <v>249.6</v>
      </c>
      <c r="J63" s="98">
        <v>13.200000000000001</v>
      </c>
      <c r="K63" s="98">
        <v>0</v>
      </c>
      <c r="L63" s="98">
        <v>0</v>
      </c>
      <c r="M63" s="98">
        <v>160.80000000000001</v>
      </c>
      <c r="N63" s="98">
        <v>250.20000000000002</v>
      </c>
      <c r="O63" s="98">
        <v>0</v>
      </c>
      <c r="P63" s="98">
        <v>0</v>
      </c>
      <c r="Q63" s="98">
        <v>149.4</v>
      </c>
      <c r="R63" s="98">
        <v>0</v>
      </c>
      <c r="S63" s="98">
        <v>74.400000000000006</v>
      </c>
      <c r="T63" s="98">
        <v>0</v>
      </c>
      <c r="U63" s="98">
        <v>69.8</v>
      </c>
      <c r="V63" s="98">
        <v>0</v>
      </c>
      <c r="W63" s="99">
        <v>0</v>
      </c>
    </row>
    <row r="64" spans="1:54" ht="13.5" thickBot="1" x14ac:dyDescent="0.25">
      <c r="A64" s="100" t="s">
        <v>26</v>
      </c>
      <c r="B64" s="101">
        <v>0</v>
      </c>
      <c r="C64" s="101">
        <v>0.112</v>
      </c>
      <c r="D64" s="101">
        <v>0</v>
      </c>
      <c r="E64" s="101">
        <v>0</v>
      </c>
      <c r="F64" s="101">
        <v>0</v>
      </c>
      <c r="G64" s="101">
        <v>391.2</v>
      </c>
      <c r="H64" s="101">
        <v>0</v>
      </c>
      <c r="I64" s="101">
        <v>249.6</v>
      </c>
      <c r="J64" s="101">
        <v>14.4</v>
      </c>
      <c r="K64" s="101">
        <v>0</v>
      </c>
      <c r="L64" s="101">
        <v>0</v>
      </c>
      <c r="M64" s="101">
        <v>160</v>
      </c>
      <c r="N64" s="101">
        <v>247.20000000000002</v>
      </c>
      <c r="O64" s="101">
        <v>0</v>
      </c>
      <c r="P64" s="101">
        <v>0</v>
      </c>
      <c r="Q64" s="101">
        <v>154.6</v>
      </c>
      <c r="R64" s="101">
        <v>0</v>
      </c>
      <c r="S64" s="101">
        <v>76.2</v>
      </c>
      <c r="T64" s="101">
        <v>0</v>
      </c>
      <c r="U64" s="101">
        <v>67.8</v>
      </c>
      <c r="V64" s="101">
        <v>0</v>
      </c>
      <c r="W64" s="102">
        <v>0</v>
      </c>
    </row>
    <row r="71" spans="1:15" ht="18" x14ac:dyDescent="0.25">
      <c r="A71" s="126" t="s">
        <v>91</v>
      </c>
      <c r="B71" s="126"/>
      <c r="C71" s="126"/>
      <c r="D71" s="126"/>
      <c r="E71" s="126"/>
      <c r="F71" s="126"/>
      <c r="G71" s="126"/>
      <c r="H71" s="126"/>
      <c r="I71" s="126"/>
      <c r="J71" s="103"/>
      <c r="K71" s="103"/>
    </row>
    <row r="72" spans="1:15" ht="18.75" thickBot="1" x14ac:dyDescent="0.3">
      <c r="A72" s="127" t="s">
        <v>63</v>
      </c>
      <c r="B72" s="128"/>
      <c r="C72" s="128"/>
      <c r="D72" s="128"/>
      <c r="E72" s="128"/>
      <c r="F72" s="81"/>
      <c r="G72" s="127" t="s">
        <v>64</v>
      </c>
      <c r="H72" s="128"/>
      <c r="I72" s="128"/>
      <c r="J72" s="128"/>
      <c r="K72" s="128"/>
    </row>
    <row r="73" spans="1:15" ht="13.5" thickBot="1" x14ac:dyDescent="0.25">
      <c r="A73" s="129" t="s">
        <v>65</v>
      </c>
      <c r="B73" s="130"/>
      <c r="C73" s="104" t="s">
        <v>66</v>
      </c>
      <c r="D73" s="104" t="s">
        <v>67</v>
      </c>
      <c r="E73" s="104" t="s">
        <v>68</v>
      </c>
      <c r="F73" s="105"/>
      <c r="G73" s="129" t="s">
        <v>65</v>
      </c>
      <c r="H73" s="130"/>
      <c r="I73" s="104" t="s">
        <v>66</v>
      </c>
      <c r="J73" s="104" t="s">
        <v>67</v>
      </c>
      <c r="K73" s="104" t="s">
        <v>68</v>
      </c>
    </row>
    <row r="74" spans="1:15" ht="38.25" x14ac:dyDescent="0.2">
      <c r="A74" s="106" t="s">
        <v>69</v>
      </c>
      <c r="B74" s="107" t="s">
        <v>70</v>
      </c>
      <c r="C74" s="108">
        <v>6300</v>
      </c>
      <c r="D74" s="108">
        <v>6300</v>
      </c>
      <c r="E74" s="108">
        <v>6300</v>
      </c>
      <c r="F74" s="105"/>
      <c r="G74" s="106" t="s">
        <v>69</v>
      </c>
      <c r="H74" s="107" t="s">
        <v>70</v>
      </c>
      <c r="I74" s="108">
        <v>6300</v>
      </c>
      <c r="J74" s="108">
        <v>6300</v>
      </c>
      <c r="K74" s="108">
        <v>6300</v>
      </c>
    </row>
    <row r="75" spans="1:15" ht="38.25" x14ac:dyDescent="0.2">
      <c r="A75" s="109" t="s">
        <v>71</v>
      </c>
      <c r="B75" s="110" t="s">
        <v>72</v>
      </c>
      <c r="C75" s="111">
        <v>11.8</v>
      </c>
      <c r="D75" s="111">
        <v>11.8</v>
      </c>
      <c r="E75" s="111">
        <v>11.8</v>
      </c>
      <c r="F75" s="105"/>
      <c r="G75" s="109" t="s">
        <v>71</v>
      </c>
      <c r="H75" s="110" t="s">
        <v>72</v>
      </c>
      <c r="I75" s="111">
        <v>11.8</v>
      </c>
      <c r="J75" s="111">
        <v>11.8</v>
      </c>
      <c r="K75" s="111">
        <v>11.8</v>
      </c>
    </row>
    <row r="76" spans="1:15" ht="38.25" x14ac:dyDescent="0.2">
      <c r="A76" s="109" t="s">
        <v>73</v>
      </c>
      <c r="B76" s="110" t="s">
        <v>74</v>
      </c>
      <c r="C76" s="111">
        <v>47.4</v>
      </c>
      <c r="D76" s="111">
        <v>47.4</v>
      </c>
      <c r="E76" s="111">
        <v>47.4</v>
      </c>
      <c r="F76" s="112"/>
      <c r="G76" s="109" t="s">
        <v>73</v>
      </c>
      <c r="H76" s="110" t="s">
        <v>74</v>
      </c>
      <c r="I76" s="111">
        <v>45.8</v>
      </c>
      <c r="J76" s="111">
        <v>45.8</v>
      </c>
      <c r="K76" s="111">
        <v>45.8</v>
      </c>
    </row>
    <row r="77" spans="1:15" ht="38.25" x14ac:dyDescent="0.2">
      <c r="A77" s="109" t="s">
        <v>75</v>
      </c>
      <c r="B77" s="110" t="s">
        <v>76</v>
      </c>
      <c r="C77" s="111">
        <v>0.79</v>
      </c>
      <c r="D77" s="111">
        <v>0.79</v>
      </c>
      <c r="E77" s="111">
        <v>0.79</v>
      </c>
      <c r="F77" s="112"/>
      <c r="G77" s="109" t="s">
        <v>75</v>
      </c>
      <c r="H77" s="110" t="s">
        <v>76</v>
      </c>
      <c r="I77" s="111">
        <v>0.72</v>
      </c>
      <c r="J77" s="111">
        <v>0.72</v>
      </c>
      <c r="K77" s="111">
        <v>0.72</v>
      </c>
    </row>
    <row r="78" spans="1:15" ht="51" x14ac:dyDescent="0.2">
      <c r="A78" s="109" t="s">
        <v>77</v>
      </c>
      <c r="B78" s="110" t="s">
        <v>78</v>
      </c>
      <c r="C78" s="111">
        <v>10.8</v>
      </c>
      <c r="D78" s="111">
        <v>10.8</v>
      </c>
      <c r="E78" s="111">
        <v>10.8</v>
      </c>
      <c r="F78" s="112"/>
      <c r="G78" s="109" t="s">
        <v>77</v>
      </c>
      <c r="H78" s="110" t="s">
        <v>78</v>
      </c>
      <c r="I78" s="111">
        <v>10.5</v>
      </c>
      <c r="J78" s="111">
        <v>10.5</v>
      </c>
      <c r="K78" s="111">
        <v>10.5</v>
      </c>
      <c r="L78" s="113" t="s">
        <v>66</v>
      </c>
      <c r="M78" s="113" t="s">
        <v>67</v>
      </c>
      <c r="N78" s="113" t="s">
        <v>68</v>
      </c>
    </row>
    <row r="79" spans="1:15" x14ac:dyDescent="0.2">
      <c r="A79" s="131" t="s">
        <v>79</v>
      </c>
      <c r="B79" s="110" t="s">
        <v>80</v>
      </c>
      <c r="C79" s="114">
        <f>G10</f>
        <v>486</v>
      </c>
      <c r="D79" s="114">
        <f>G16</f>
        <v>878.4</v>
      </c>
      <c r="E79" s="114">
        <f>G28</f>
        <v>882</v>
      </c>
      <c r="F79" s="112"/>
      <c r="G79" s="131" t="s">
        <v>79</v>
      </c>
      <c r="H79" s="110" t="s">
        <v>80</v>
      </c>
      <c r="I79" s="115">
        <f>I10</f>
        <v>136.80000000000001</v>
      </c>
      <c r="J79" s="114">
        <f>I16</f>
        <v>262.8</v>
      </c>
      <c r="K79" s="114">
        <f>I28</f>
        <v>318</v>
      </c>
      <c r="L79" s="116">
        <f t="shared" ref="L79:N80" si="1">(C79+I79)/1000</f>
        <v>0.62279999999999991</v>
      </c>
      <c r="M79" s="116">
        <f t="shared" si="1"/>
        <v>1.1412</v>
      </c>
      <c r="N79" s="116">
        <f t="shared" si="1"/>
        <v>1.2</v>
      </c>
      <c r="O79" s="117" t="s">
        <v>81</v>
      </c>
    </row>
    <row r="80" spans="1:15" x14ac:dyDescent="0.2">
      <c r="A80" s="132"/>
      <c r="B80" s="110" t="s">
        <v>82</v>
      </c>
      <c r="C80" s="114">
        <f>G44</f>
        <v>325.2</v>
      </c>
      <c r="D80" s="114">
        <f>G50</f>
        <v>392.40000000000003</v>
      </c>
      <c r="E80" s="114">
        <f>G62</f>
        <v>360</v>
      </c>
      <c r="F80" s="112"/>
      <c r="G80" s="132"/>
      <c r="H80" s="110" t="s">
        <v>82</v>
      </c>
      <c r="I80" s="114">
        <f>I44</f>
        <v>145.20000000000002</v>
      </c>
      <c r="J80" s="114">
        <f>I50</f>
        <v>157.20000000000002</v>
      </c>
      <c r="K80" s="114">
        <f>I62</f>
        <v>192</v>
      </c>
      <c r="L80" s="116">
        <f t="shared" si="1"/>
        <v>0.47039999999999998</v>
      </c>
      <c r="M80" s="116">
        <f t="shared" si="1"/>
        <v>0.54959999999999998</v>
      </c>
      <c r="N80" s="116">
        <f t="shared" si="1"/>
        <v>0.55200000000000005</v>
      </c>
      <c r="O80" s="117" t="s">
        <v>83</v>
      </c>
    </row>
    <row r="81" spans="1:11" x14ac:dyDescent="0.2">
      <c r="A81" s="133"/>
      <c r="B81" s="110" t="s">
        <v>84</v>
      </c>
      <c r="C81" s="118">
        <f>SQRT(C79^2+C80^2)</f>
        <v>584.76579927352111</v>
      </c>
      <c r="D81" s="118">
        <f>SQRT(D79^2+D80^2)</f>
        <v>962.06253435002861</v>
      </c>
      <c r="E81" s="118">
        <f>SQRT(E79^2+E80^2)</f>
        <v>952.64054081274537</v>
      </c>
      <c r="F81" s="112"/>
      <c r="G81" s="133"/>
      <c r="H81" s="110" t="s">
        <v>84</v>
      </c>
      <c r="I81" s="118">
        <f>SQRT(I79^2+I80^2)</f>
        <v>199.49255625210682</v>
      </c>
      <c r="J81" s="118">
        <f>SQRT(J79^2+J80^2)</f>
        <v>306.22815024096008</v>
      </c>
      <c r="K81" s="118">
        <f>SQRT(K79^2+K80^2)</f>
        <v>371.46736061193855</v>
      </c>
    </row>
    <row r="82" spans="1:11" ht="39" thickBot="1" x14ac:dyDescent="0.25">
      <c r="A82" s="119" t="s">
        <v>85</v>
      </c>
      <c r="B82" s="120" t="s">
        <v>86</v>
      </c>
      <c r="C82" s="121">
        <f>C81/C74</f>
        <v>9.2819968138654146E-2</v>
      </c>
      <c r="D82" s="121">
        <f>D81/D74</f>
        <v>0.15270833878571882</v>
      </c>
      <c r="E82" s="121">
        <f>E81/E74</f>
        <v>0.15121278425599133</v>
      </c>
      <c r="F82" s="112"/>
      <c r="G82" s="119" t="s">
        <v>85</v>
      </c>
      <c r="H82" s="120" t="s">
        <v>86</v>
      </c>
      <c r="I82" s="121">
        <f>I81/I74</f>
        <v>3.1665485119382032E-2</v>
      </c>
      <c r="J82" s="121">
        <f>J81/J74</f>
        <v>4.860764289539049E-2</v>
      </c>
      <c r="K82" s="121">
        <f>K81/K74</f>
        <v>5.8963073113006116E-2</v>
      </c>
    </row>
    <row r="83" spans="1:11" ht="38.25" x14ac:dyDescent="0.2">
      <c r="A83" s="106" t="s">
        <v>87</v>
      </c>
      <c r="B83" s="107" t="s">
        <v>88</v>
      </c>
      <c r="C83" s="122">
        <f>C76*C82^2+C75</f>
        <v>12.208376903401362</v>
      </c>
      <c r="D83" s="122">
        <f>D76*D82^2+D75</f>
        <v>12.905360261224491</v>
      </c>
      <c r="E83" s="122">
        <f>E76*E82^2+E75</f>
        <v>12.883815510204082</v>
      </c>
      <c r="F83" s="112"/>
      <c r="G83" s="106" t="s">
        <v>87</v>
      </c>
      <c r="H83" s="107" t="s">
        <v>88</v>
      </c>
      <c r="I83" s="122">
        <f>I76*I82^2+I75</f>
        <v>11.845923795011339</v>
      </c>
      <c r="J83" s="122">
        <f>J76*J82^2+J75</f>
        <v>11.908211795011338</v>
      </c>
      <c r="K83" s="122">
        <f>K76*K82^2+K75</f>
        <v>11.959230294784581</v>
      </c>
    </row>
    <row r="84" spans="1:11" ht="51.75" thickBot="1" x14ac:dyDescent="0.25">
      <c r="A84" s="123" t="s">
        <v>89</v>
      </c>
      <c r="B84" s="124" t="s">
        <v>90</v>
      </c>
      <c r="C84" s="125">
        <f>(C78*C82^2+C77)/100*C74</f>
        <v>55.632017828571428</v>
      </c>
      <c r="D84" s="125">
        <f>(D78*D82^2+D77)/100*D74</f>
        <v>65.636816914285717</v>
      </c>
      <c r="E84" s="125">
        <f>(E78*E82^2+E77)/100*E74</f>
        <v>65.327554285714285</v>
      </c>
      <c r="F84" s="112"/>
      <c r="G84" s="123" t="s">
        <v>89</v>
      </c>
      <c r="H84" s="124" t="s">
        <v>90</v>
      </c>
      <c r="I84" s="125">
        <f>(I78*I82^2+I77)/100*I74</f>
        <v>46.023288000000001</v>
      </c>
      <c r="J84" s="125">
        <f>(J78*J82^2+J77)/100*J74</f>
        <v>46.922927999999992</v>
      </c>
      <c r="K84" s="125">
        <f>(K78*K82^2+K77)/100*K74</f>
        <v>47.659799999999997</v>
      </c>
    </row>
  </sheetData>
  <mergeCells count="7">
    <mergeCell ref="A79:A81"/>
    <mergeCell ref="G79:G81"/>
    <mergeCell ref="A71:I71"/>
    <mergeCell ref="A72:E72"/>
    <mergeCell ref="G72:K72"/>
    <mergeCell ref="A73:B73"/>
    <mergeCell ref="G73:H73"/>
  </mergeCells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110 кВ Енюково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17.06.2020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Уланова Галина Николаевна</cp:lastModifiedBy>
  <cp:lastPrinted>2006-09-18T11:18:21Z</cp:lastPrinted>
  <dcterms:created xsi:type="dcterms:W3CDTF">2006-01-12T11:13:46Z</dcterms:created>
  <dcterms:modified xsi:type="dcterms:W3CDTF">2020-07-03T12:06:20Z</dcterms:modified>
</cp:coreProperties>
</file>