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K78" i="3"/>
  <c r="J78" i="3"/>
  <c r="J80" i="3" s="1"/>
  <c r="J81" i="3" s="1"/>
  <c r="I78" i="3"/>
  <c r="E79" i="3"/>
  <c r="D79" i="3"/>
  <c r="C79" i="3"/>
  <c r="E78" i="3"/>
  <c r="D78" i="3"/>
  <c r="C78" i="3"/>
  <c r="N80" i="3"/>
  <c r="N79" i="3"/>
  <c r="M80" i="3"/>
  <c r="M78" i="3" l="1"/>
  <c r="K80" i="3"/>
  <c r="K81" i="3" s="1"/>
  <c r="K83" i="3" s="1"/>
  <c r="N78" i="3"/>
  <c r="M79" i="3"/>
  <c r="I80" i="3"/>
  <c r="I81" i="3" s="1"/>
  <c r="K82" i="3"/>
  <c r="J82" i="3"/>
  <c r="J83" i="3"/>
  <c r="I83" i="3"/>
  <c r="I82" i="3"/>
  <c r="C80" i="3"/>
  <c r="C81" i="3" s="1"/>
  <c r="D80" i="3"/>
  <c r="D81" i="3" s="1"/>
  <c r="E80" i="3"/>
  <c r="E81" i="3" s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82" i="3" l="1"/>
  <c r="D83" i="3"/>
  <c r="C82" i="3"/>
  <c r="C83" i="3"/>
  <c r="E83" i="3"/>
  <c r="E82" i="3"/>
</calcChain>
</file>

<file path=xl/sharedStrings.xml><?xml version="1.0" encoding="utf-8"?>
<sst xmlns="http://schemas.openxmlformats.org/spreadsheetml/2006/main" count="166" uniqueCount="79">
  <si>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</si>
  <si>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</si>
  <si>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</si>
  <si>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</si>
  <si>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</si>
  <si>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</si>
  <si>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</si>
  <si>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</si>
  <si>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</si>
  <si>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</si>
  <si>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</si>
  <si>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</si>
  <si>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</si>
  <si>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</si>
  <si>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</si>
  <si>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</si>
  <si>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</si>
  <si>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</si>
  <si>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</si>
  <si>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</si>
  <si>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</si>
  <si>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</si>
  <si>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</si>
  <si>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</si>
  <si>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</si>
  <si>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</si>
  <si>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</si>
  <si>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</si>
  <si>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</si>
  <si>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</si>
  <si>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</si>
  <si>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</si>
  <si>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</si>
  <si>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</si>
  <si>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</si>
  <si>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</si>
  <si>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</si>
  <si>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</si>
  <si>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Желябово</t>
  </si>
  <si>
    <t xml:space="preserve"> 0,4 Желябово ТСН ао RS</t>
  </si>
  <si>
    <t xml:space="preserve"> 10 Желябово Т 1 ап RS</t>
  </si>
  <si>
    <t xml:space="preserve"> 10 Желябово Т 2 ап RS</t>
  </si>
  <si>
    <t xml:space="preserve"> 10 Желябово-Ванское ао RS</t>
  </si>
  <si>
    <t xml:space="preserve"> 10 Желябово-Громошиха ао RS</t>
  </si>
  <si>
    <t xml:space="preserve"> 10 Желябово-Комбинат ао RS</t>
  </si>
  <si>
    <t xml:space="preserve"> 10 Желябово-Лентьево ао RS</t>
  </si>
  <si>
    <t xml:space="preserve"> 10 Желябово-Лычно ао RS</t>
  </si>
  <si>
    <t xml:space="preserve"> 10 Желябово-Лычно ап RS</t>
  </si>
  <si>
    <t/>
  </si>
  <si>
    <t>реактивная энергия</t>
  </si>
  <si>
    <t>Двухобмоточный тр-р Т-1</t>
  </si>
  <si>
    <t>4-00</t>
  </si>
  <si>
    <t>10-00</t>
  </si>
  <si>
    <t>22-00</t>
  </si>
  <si>
    <t>Двухобмоточный тр-р Т-2</t>
  </si>
  <si>
    <t>Номинальная мощность</t>
  </si>
  <si>
    <t>S ном, кВА</t>
  </si>
  <si>
    <t>S ном., кВА</t>
  </si>
  <si>
    <t>Потери холостого хода</t>
  </si>
  <si>
    <t>P x.x., кВт</t>
  </si>
  <si>
    <t>Потери короткого замыкания</t>
  </si>
  <si>
    <t>P к.з., кВт</t>
  </si>
  <si>
    <t>Ток холостого хода</t>
  </si>
  <si>
    <t>I x.х., %</t>
  </si>
  <si>
    <t>Напряжение короткого замыкания</t>
  </si>
  <si>
    <t>U к.з.,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</si>
  <si>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</si>
  <si>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</si>
  <si>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</si>
  <si>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</si>
  <si>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</si>
  <si>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</si>
  <si>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</si>
  <si>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</si>
  <si>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</si>
  <si>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</si>
  <si>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</si>
  <si>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</si>
  <si>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Т-1, Т-2 в режимный день 17.06.2020 г. по                            ПС Желябово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</si>
</sst>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2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165" fontId="13" fillId="5" borderId="26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3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7" sqref="L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Желябово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0.70600000000000007</v>
      </c>
      <c r="C7" s="73">
        <v>344.40000000000003</v>
      </c>
      <c r="D7" s="73">
        <v>213.6</v>
      </c>
      <c r="E7" s="73">
        <v>204</v>
      </c>
      <c r="F7" s="73">
        <v>39.1</v>
      </c>
      <c r="G7" s="73">
        <v>53.4</v>
      </c>
      <c r="H7" s="73">
        <v>176.3</v>
      </c>
      <c r="I7" s="73">
        <v>88.2</v>
      </c>
      <c r="J7" s="74">
        <v>0</v>
      </c>
    </row>
    <row r="8" spans="1:54" x14ac:dyDescent="0.2">
      <c r="A8" s="75" t="s">
        <v>4</v>
      </c>
      <c r="B8" s="76">
        <v>0.628</v>
      </c>
      <c r="C8" s="76">
        <v>315.2</v>
      </c>
      <c r="D8" s="76">
        <v>191.6</v>
      </c>
      <c r="E8" s="76">
        <v>185</v>
      </c>
      <c r="F8" s="76">
        <v>35.1</v>
      </c>
      <c r="G8" s="76">
        <v>48.6</v>
      </c>
      <c r="H8" s="76">
        <v>158.30000000000001</v>
      </c>
      <c r="I8" s="76">
        <v>82.600000000000009</v>
      </c>
      <c r="J8" s="77">
        <v>0</v>
      </c>
    </row>
    <row r="9" spans="1:54" x14ac:dyDescent="0.2">
      <c r="A9" s="75" t="s">
        <v>5</v>
      </c>
      <c r="B9" s="76">
        <v>0.63400000000000001</v>
      </c>
      <c r="C9" s="76">
        <v>299.2</v>
      </c>
      <c r="D9" s="76">
        <v>189.6</v>
      </c>
      <c r="E9" s="76">
        <v>182.4</v>
      </c>
      <c r="F9" s="76">
        <v>35.1</v>
      </c>
      <c r="G9" s="76">
        <v>46.2</v>
      </c>
      <c r="H9" s="76">
        <v>156.20000000000002</v>
      </c>
      <c r="I9" s="76">
        <v>71.8</v>
      </c>
      <c r="J9" s="77">
        <v>0</v>
      </c>
    </row>
    <row r="10" spans="1:54" x14ac:dyDescent="0.2">
      <c r="A10" s="75" t="s">
        <v>6</v>
      </c>
      <c r="B10" s="76">
        <v>0.71800000000000008</v>
      </c>
      <c r="C10" s="76">
        <v>285.60000000000002</v>
      </c>
      <c r="D10" s="76">
        <v>166.4</v>
      </c>
      <c r="E10" s="76">
        <v>174.8</v>
      </c>
      <c r="F10" s="76">
        <v>31.400000000000002</v>
      </c>
      <c r="G10" s="76">
        <v>42.2</v>
      </c>
      <c r="H10" s="76">
        <v>136.19999999999999</v>
      </c>
      <c r="I10" s="76">
        <v>69.8</v>
      </c>
      <c r="J10" s="77">
        <v>0</v>
      </c>
    </row>
    <row r="11" spans="1:54" x14ac:dyDescent="0.2">
      <c r="A11" s="75" t="s">
        <v>7</v>
      </c>
      <c r="B11" s="76">
        <v>0.64400000000000002</v>
      </c>
      <c r="C11" s="76">
        <v>286.8</v>
      </c>
      <c r="D11" s="76">
        <v>158</v>
      </c>
      <c r="E11" s="76">
        <v>174.8</v>
      </c>
      <c r="F11" s="76">
        <v>29.1</v>
      </c>
      <c r="G11" s="76">
        <v>43.2</v>
      </c>
      <c r="H11" s="76">
        <v>130.4</v>
      </c>
      <c r="I11" s="76">
        <v>69.600000000000009</v>
      </c>
      <c r="J11" s="77">
        <v>0</v>
      </c>
    </row>
    <row r="12" spans="1:54" x14ac:dyDescent="0.2">
      <c r="A12" s="75" t="s">
        <v>8</v>
      </c>
      <c r="B12" s="76">
        <v>0.63200000000000001</v>
      </c>
      <c r="C12" s="76">
        <v>298.8</v>
      </c>
      <c r="D12" s="76">
        <v>160</v>
      </c>
      <c r="E12" s="76">
        <v>177.20000000000002</v>
      </c>
      <c r="F12" s="76">
        <v>31.7</v>
      </c>
      <c r="G12" s="76">
        <v>46.6</v>
      </c>
      <c r="H12" s="76">
        <v>129.6</v>
      </c>
      <c r="I12" s="76">
        <v>76</v>
      </c>
      <c r="J12" s="77">
        <v>0</v>
      </c>
    </row>
    <row r="13" spans="1:54" x14ac:dyDescent="0.2">
      <c r="A13" s="75" t="s">
        <v>9</v>
      </c>
      <c r="B13" s="76">
        <v>0.70200000000000007</v>
      </c>
      <c r="C13" s="76">
        <v>348.40000000000003</v>
      </c>
      <c r="D13" s="76">
        <v>192.8</v>
      </c>
      <c r="E13" s="76">
        <v>202.20000000000002</v>
      </c>
      <c r="F13" s="76">
        <v>35.700000000000003</v>
      </c>
      <c r="G13" s="76">
        <v>53.6</v>
      </c>
      <c r="H13" s="76">
        <v>158.5</v>
      </c>
      <c r="I13" s="76">
        <v>94</v>
      </c>
      <c r="J13" s="77">
        <v>0</v>
      </c>
    </row>
    <row r="14" spans="1:54" x14ac:dyDescent="0.2">
      <c r="A14" s="75" t="s">
        <v>10</v>
      </c>
      <c r="B14" s="76">
        <v>0.81</v>
      </c>
      <c r="C14" s="76">
        <v>436.40000000000003</v>
      </c>
      <c r="D14" s="76">
        <v>250.4</v>
      </c>
      <c r="E14" s="76">
        <v>248.8</v>
      </c>
      <c r="F14" s="76">
        <v>59.2</v>
      </c>
      <c r="G14" s="76">
        <v>68.8</v>
      </c>
      <c r="H14" s="76">
        <v>193.5</v>
      </c>
      <c r="I14" s="76">
        <v>120</v>
      </c>
      <c r="J14" s="77">
        <v>0</v>
      </c>
    </row>
    <row r="15" spans="1:54" x14ac:dyDescent="0.2">
      <c r="A15" s="75" t="s">
        <v>11</v>
      </c>
      <c r="B15" s="76">
        <v>1.1860000000000002</v>
      </c>
      <c r="C15" s="76">
        <v>546.79999999999995</v>
      </c>
      <c r="D15" s="76">
        <v>340.40000000000003</v>
      </c>
      <c r="E15" s="76">
        <v>319.60000000000002</v>
      </c>
      <c r="F15" s="76">
        <v>69.5</v>
      </c>
      <c r="G15" s="76">
        <v>83</v>
      </c>
      <c r="H15" s="76">
        <v>273.60000000000002</v>
      </c>
      <c r="I15" s="76">
        <v>146</v>
      </c>
      <c r="J15" s="77">
        <v>0</v>
      </c>
    </row>
    <row r="16" spans="1:54" x14ac:dyDescent="0.2">
      <c r="A16" s="75" t="s">
        <v>12</v>
      </c>
      <c r="B16" s="76">
        <v>0.89800000000000002</v>
      </c>
      <c r="C16" s="76">
        <v>602.80000000000007</v>
      </c>
      <c r="D16" s="76">
        <v>385.2</v>
      </c>
      <c r="E16" s="76">
        <v>342.8</v>
      </c>
      <c r="F16" s="76">
        <v>65.599999999999994</v>
      </c>
      <c r="G16" s="76">
        <v>113</v>
      </c>
      <c r="H16" s="76">
        <v>322.60000000000002</v>
      </c>
      <c r="I16" s="76">
        <v>148.6</v>
      </c>
      <c r="J16" s="77">
        <v>0</v>
      </c>
    </row>
    <row r="17" spans="1:10" x14ac:dyDescent="0.2">
      <c r="A17" s="75" t="s">
        <v>13</v>
      </c>
      <c r="B17" s="76">
        <v>0.69200000000000006</v>
      </c>
      <c r="C17" s="76">
        <v>601.20000000000005</v>
      </c>
      <c r="D17" s="76">
        <v>360.8</v>
      </c>
      <c r="E17" s="76">
        <v>340.8</v>
      </c>
      <c r="F17" s="76">
        <v>64.8</v>
      </c>
      <c r="G17" s="76">
        <v>113.4</v>
      </c>
      <c r="H17" s="76">
        <v>299.3</v>
      </c>
      <c r="I17" s="76">
        <v>148.80000000000001</v>
      </c>
      <c r="J17" s="77">
        <v>0</v>
      </c>
    </row>
    <row r="18" spans="1:10" x14ac:dyDescent="0.2">
      <c r="A18" s="75" t="s">
        <v>14</v>
      </c>
      <c r="B18" s="76">
        <v>0.66600000000000004</v>
      </c>
      <c r="C18" s="76">
        <v>572.4</v>
      </c>
      <c r="D18" s="76">
        <v>347.6</v>
      </c>
      <c r="E18" s="76">
        <v>316.2</v>
      </c>
      <c r="F18" s="76">
        <v>74.600000000000009</v>
      </c>
      <c r="G18" s="76">
        <v>101.4</v>
      </c>
      <c r="H18" s="76">
        <v>276</v>
      </c>
      <c r="I18" s="76">
        <v>156.4</v>
      </c>
      <c r="J18" s="77">
        <v>0</v>
      </c>
    </row>
    <row r="19" spans="1:10" x14ac:dyDescent="0.2">
      <c r="A19" s="75" t="s">
        <v>15</v>
      </c>
      <c r="B19" s="76">
        <v>0.73399999999999999</v>
      </c>
      <c r="C19" s="76">
        <v>586</v>
      </c>
      <c r="D19" s="76">
        <v>322.8</v>
      </c>
      <c r="E19" s="76">
        <v>330.8</v>
      </c>
      <c r="F19" s="76">
        <v>69.600000000000009</v>
      </c>
      <c r="G19" s="76">
        <v>98</v>
      </c>
      <c r="H19" s="76">
        <v>256.3</v>
      </c>
      <c r="I19" s="76">
        <v>159.20000000000002</v>
      </c>
      <c r="J19" s="77">
        <v>0</v>
      </c>
    </row>
    <row r="20" spans="1:10" x14ac:dyDescent="0.2">
      <c r="A20" s="75" t="s">
        <v>16</v>
      </c>
      <c r="B20" s="76">
        <v>0.81600000000000006</v>
      </c>
      <c r="C20" s="76">
        <v>608.4</v>
      </c>
      <c r="D20" s="76">
        <v>356.40000000000003</v>
      </c>
      <c r="E20" s="76">
        <v>336.6</v>
      </c>
      <c r="F20" s="76">
        <v>68</v>
      </c>
      <c r="G20" s="76">
        <v>115.2</v>
      </c>
      <c r="H20" s="76">
        <v>291.10000000000002</v>
      </c>
      <c r="I20" s="76">
        <v>158.20000000000002</v>
      </c>
      <c r="J20" s="77">
        <v>0</v>
      </c>
    </row>
    <row r="21" spans="1:10" x14ac:dyDescent="0.2">
      <c r="A21" s="75" t="s">
        <v>17</v>
      </c>
      <c r="B21" s="76">
        <v>0.67800000000000005</v>
      </c>
      <c r="C21" s="76">
        <v>570</v>
      </c>
      <c r="D21" s="76">
        <v>367.2</v>
      </c>
      <c r="E21" s="76">
        <v>331</v>
      </c>
      <c r="F21" s="76">
        <v>62.300000000000004</v>
      </c>
      <c r="G21" s="76">
        <v>93</v>
      </c>
      <c r="H21" s="76">
        <v>307.8</v>
      </c>
      <c r="I21" s="76">
        <v>147.4</v>
      </c>
      <c r="J21" s="77">
        <v>0</v>
      </c>
    </row>
    <row r="22" spans="1:10" x14ac:dyDescent="0.2">
      <c r="A22" s="75" t="s">
        <v>18</v>
      </c>
      <c r="B22" s="76">
        <v>0.78600000000000003</v>
      </c>
      <c r="C22" s="76">
        <v>572</v>
      </c>
      <c r="D22" s="76">
        <v>363.2</v>
      </c>
      <c r="E22" s="76">
        <v>323.60000000000002</v>
      </c>
      <c r="F22" s="76">
        <v>68.600000000000009</v>
      </c>
      <c r="G22" s="76">
        <v>110.2</v>
      </c>
      <c r="H22" s="76">
        <v>297.40000000000003</v>
      </c>
      <c r="I22" s="76">
        <v>140.20000000000002</v>
      </c>
      <c r="J22" s="77">
        <v>0</v>
      </c>
    </row>
    <row r="23" spans="1:10" x14ac:dyDescent="0.2">
      <c r="A23" s="75" t="s">
        <v>19</v>
      </c>
      <c r="B23" s="76">
        <v>0.81800000000000006</v>
      </c>
      <c r="C23" s="76">
        <v>562.4</v>
      </c>
      <c r="D23" s="76">
        <v>332</v>
      </c>
      <c r="E23" s="76">
        <v>321.60000000000002</v>
      </c>
      <c r="F23" s="76">
        <v>64.099999999999994</v>
      </c>
      <c r="G23" s="76">
        <v>101.60000000000001</v>
      </c>
      <c r="H23" s="76">
        <v>271.2</v>
      </c>
      <c r="I23" s="76">
        <v>140.80000000000001</v>
      </c>
      <c r="J23" s="77">
        <v>0</v>
      </c>
    </row>
    <row r="24" spans="1:10" x14ac:dyDescent="0.2">
      <c r="A24" s="75" t="s">
        <v>20</v>
      </c>
      <c r="B24" s="76">
        <v>0.69400000000000006</v>
      </c>
      <c r="C24" s="76">
        <v>604.4</v>
      </c>
      <c r="D24" s="76">
        <v>344.8</v>
      </c>
      <c r="E24" s="76">
        <v>364.8</v>
      </c>
      <c r="F24" s="76">
        <v>73.3</v>
      </c>
      <c r="G24" s="76">
        <v>88.8</v>
      </c>
      <c r="H24" s="76">
        <v>274.3</v>
      </c>
      <c r="I24" s="76">
        <v>152.4</v>
      </c>
      <c r="J24" s="77">
        <v>0</v>
      </c>
    </row>
    <row r="25" spans="1:10" x14ac:dyDescent="0.2">
      <c r="A25" s="75" t="s">
        <v>21</v>
      </c>
      <c r="B25" s="76">
        <v>0.68</v>
      </c>
      <c r="C25" s="76">
        <v>626.80000000000007</v>
      </c>
      <c r="D25" s="76">
        <v>353.2</v>
      </c>
      <c r="E25" s="76">
        <v>376.6</v>
      </c>
      <c r="F25" s="76">
        <v>78.7</v>
      </c>
      <c r="G25" s="76">
        <v>97.8</v>
      </c>
      <c r="H25" s="76">
        <v>277.7</v>
      </c>
      <c r="I25" s="76">
        <v>153.80000000000001</v>
      </c>
      <c r="J25" s="77">
        <v>0</v>
      </c>
    </row>
    <row r="26" spans="1:10" x14ac:dyDescent="0.2">
      <c r="A26" s="75" t="s">
        <v>22</v>
      </c>
      <c r="B26" s="76">
        <v>0.752</v>
      </c>
      <c r="C26" s="76">
        <v>613.6</v>
      </c>
      <c r="D26" s="76">
        <v>365.2</v>
      </c>
      <c r="E26" s="76">
        <v>365.6</v>
      </c>
      <c r="F26" s="76">
        <v>78</v>
      </c>
      <c r="G26" s="76">
        <v>92.2</v>
      </c>
      <c r="H26" s="76">
        <v>290.40000000000003</v>
      </c>
      <c r="I26" s="76">
        <v>157.6</v>
      </c>
      <c r="J26" s="77">
        <v>0</v>
      </c>
    </row>
    <row r="27" spans="1:10" x14ac:dyDescent="0.2">
      <c r="A27" s="75" t="s">
        <v>23</v>
      </c>
      <c r="B27" s="76">
        <v>0.70200000000000007</v>
      </c>
      <c r="C27" s="76">
        <v>612.80000000000007</v>
      </c>
      <c r="D27" s="76">
        <v>377.6</v>
      </c>
      <c r="E27" s="76">
        <v>365.40000000000003</v>
      </c>
      <c r="F27" s="76">
        <v>86.600000000000009</v>
      </c>
      <c r="G27" s="76">
        <v>99.4</v>
      </c>
      <c r="H27" s="76">
        <v>294.2</v>
      </c>
      <c r="I27" s="76">
        <v>150</v>
      </c>
      <c r="J27" s="77">
        <v>0</v>
      </c>
    </row>
    <row r="28" spans="1:10" x14ac:dyDescent="0.2">
      <c r="A28" s="75" t="s">
        <v>24</v>
      </c>
      <c r="B28" s="76">
        <v>0.70600000000000007</v>
      </c>
      <c r="C28" s="76">
        <v>636</v>
      </c>
      <c r="D28" s="76">
        <v>382</v>
      </c>
      <c r="E28" s="76">
        <v>395.40000000000003</v>
      </c>
      <c r="F28" s="76">
        <v>78.5</v>
      </c>
      <c r="G28" s="76">
        <v>98</v>
      </c>
      <c r="H28" s="76">
        <v>306.8</v>
      </c>
      <c r="I28" s="76">
        <v>144.20000000000002</v>
      </c>
      <c r="J28" s="77">
        <v>0</v>
      </c>
    </row>
    <row r="29" spans="1:10" x14ac:dyDescent="0.2">
      <c r="A29" s="75" t="s">
        <v>25</v>
      </c>
      <c r="B29" s="76">
        <v>0.75800000000000001</v>
      </c>
      <c r="C29" s="76">
        <v>584.80000000000007</v>
      </c>
      <c r="D29" s="76">
        <v>355.2</v>
      </c>
      <c r="E29" s="76">
        <v>351.6</v>
      </c>
      <c r="F29" s="76">
        <v>65.5</v>
      </c>
      <c r="G29" s="76">
        <v>95.600000000000009</v>
      </c>
      <c r="H29" s="76">
        <v>293.2</v>
      </c>
      <c r="I29" s="76">
        <v>140</v>
      </c>
      <c r="J29" s="77">
        <v>0</v>
      </c>
    </row>
    <row r="30" spans="1:10" ht="13.5" thickBot="1" x14ac:dyDescent="0.25">
      <c r="A30" s="78" t="s">
        <v>26</v>
      </c>
      <c r="B30" s="79">
        <v>0.64800000000000002</v>
      </c>
      <c r="C30" s="79">
        <v>474.8</v>
      </c>
      <c r="D30" s="79">
        <v>294.40000000000003</v>
      </c>
      <c r="E30" s="79">
        <v>287.40000000000003</v>
      </c>
      <c r="F30" s="79">
        <v>60.7</v>
      </c>
      <c r="G30" s="79">
        <v>80.400000000000006</v>
      </c>
      <c r="H30" s="79">
        <v>236.4</v>
      </c>
      <c r="I30" s="79">
        <v>108.60000000000001</v>
      </c>
      <c r="J30" s="80">
        <v>0</v>
      </c>
    </row>
    <row r="31" spans="1:10" s="55" customFormat="1" hidden="1" x14ac:dyDescent="0.2">
      <c r="A31" s="46" t="s">
        <v>2</v>
      </c>
      <c r="B31" s="55">
        <f t="shared" ref="B31:J31" si="0">SUM(B7:B30)</f>
        <v>17.688000000000002</v>
      </c>
      <c r="C31" s="55">
        <f t="shared" si="0"/>
        <v>11989.999999999996</v>
      </c>
      <c r="D31" s="55">
        <f t="shared" si="0"/>
        <v>7170.4</v>
      </c>
      <c r="E31" s="55">
        <f t="shared" si="0"/>
        <v>7019.0000000000009</v>
      </c>
      <c r="F31" s="55">
        <f t="shared" si="0"/>
        <v>1424.8</v>
      </c>
      <c r="G31" s="55">
        <f t="shared" si="0"/>
        <v>1983.6</v>
      </c>
      <c r="H31" s="55">
        <f t="shared" si="0"/>
        <v>5807.2999999999993</v>
      </c>
      <c r="I31" s="55">
        <f t="shared" si="0"/>
        <v>3024.2000000000003</v>
      </c>
      <c r="J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287.2</v>
      </c>
      <c r="D41" s="95">
        <v>118</v>
      </c>
      <c r="E41" s="95">
        <v>160.4</v>
      </c>
      <c r="F41" s="95">
        <v>9.7000000000000011</v>
      </c>
      <c r="G41" s="95">
        <v>49.4</v>
      </c>
      <c r="H41" s="95">
        <v>113.3</v>
      </c>
      <c r="I41" s="95">
        <v>79.8</v>
      </c>
      <c r="J41" s="96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298.40000000000003</v>
      </c>
      <c r="D42" s="98">
        <v>116</v>
      </c>
      <c r="E42" s="98">
        <v>172.20000000000002</v>
      </c>
      <c r="F42" s="98">
        <v>8</v>
      </c>
      <c r="G42" s="98">
        <v>49.6</v>
      </c>
      <c r="H42" s="98">
        <v>112.5</v>
      </c>
      <c r="I42" s="98">
        <v>78.8</v>
      </c>
      <c r="J42" s="99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300</v>
      </c>
      <c r="D43" s="98">
        <v>116.8</v>
      </c>
      <c r="E43" s="98">
        <v>174.6</v>
      </c>
      <c r="F43" s="98">
        <v>8.3000000000000007</v>
      </c>
      <c r="G43" s="98">
        <v>49.4</v>
      </c>
      <c r="H43" s="98">
        <v>114.2</v>
      </c>
      <c r="I43" s="98">
        <v>78.600000000000009</v>
      </c>
      <c r="J43" s="99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296.8</v>
      </c>
      <c r="D44" s="98">
        <v>112.8</v>
      </c>
      <c r="E44" s="98">
        <v>173.6</v>
      </c>
      <c r="F44" s="98">
        <v>8.5</v>
      </c>
      <c r="G44" s="98">
        <v>46.4</v>
      </c>
      <c r="H44" s="98">
        <v>109.8</v>
      </c>
      <c r="I44" s="98">
        <v>79.2</v>
      </c>
      <c r="J44" s="99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292.40000000000003</v>
      </c>
      <c r="D45" s="98">
        <v>109.60000000000001</v>
      </c>
      <c r="E45" s="98">
        <v>170</v>
      </c>
      <c r="F45" s="98">
        <v>8.1</v>
      </c>
      <c r="G45" s="98">
        <v>47.4</v>
      </c>
      <c r="H45" s="98">
        <v>106.7</v>
      </c>
      <c r="I45" s="98">
        <v>77.2</v>
      </c>
      <c r="J45" s="99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293.60000000000002</v>
      </c>
      <c r="D46" s="98">
        <v>110</v>
      </c>
      <c r="E46" s="98">
        <v>168.6</v>
      </c>
      <c r="F46" s="98">
        <v>8.5</v>
      </c>
      <c r="G46" s="98">
        <v>48.4</v>
      </c>
      <c r="H46" s="98">
        <v>106.5</v>
      </c>
      <c r="I46" s="98">
        <v>79.400000000000006</v>
      </c>
      <c r="J46" s="99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288.40000000000003</v>
      </c>
      <c r="D47" s="98">
        <v>108.8</v>
      </c>
      <c r="E47" s="98">
        <v>163.4</v>
      </c>
      <c r="F47" s="98">
        <v>8.4</v>
      </c>
      <c r="G47" s="98">
        <v>48</v>
      </c>
      <c r="H47" s="98">
        <v>105.4</v>
      </c>
      <c r="I47" s="98">
        <v>78.8</v>
      </c>
      <c r="J47" s="99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290.8</v>
      </c>
      <c r="D48" s="98">
        <v>114.8</v>
      </c>
      <c r="E48" s="98">
        <v>159.6</v>
      </c>
      <c r="F48" s="98">
        <v>10.9</v>
      </c>
      <c r="G48" s="98">
        <v>48.4</v>
      </c>
      <c r="H48" s="98">
        <v>108.8</v>
      </c>
      <c r="I48" s="98">
        <v>85</v>
      </c>
      <c r="J48" s="99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284.40000000000003</v>
      </c>
      <c r="D49" s="98">
        <v>165.6</v>
      </c>
      <c r="E49" s="98">
        <v>153.80000000000001</v>
      </c>
      <c r="F49" s="98">
        <v>11.5</v>
      </c>
      <c r="G49" s="98">
        <v>49.4</v>
      </c>
      <c r="H49" s="98">
        <v>159.70000000000002</v>
      </c>
      <c r="I49" s="98">
        <v>82.8</v>
      </c>
      <c r="J49" s="99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304.8</v>
      </c>
      <c r="D50" s="98">
        <v>191.6</v>
      </c>
      <c r="E50" s="98">
        <v>149.20000000000002</v>
      </c>
      <c r="F50" s="98">
        <v>9.8000000000000007</v>
      </c>
      <c r="G50" s="98">
        <v>77.400000000000006</v>
      </c>
      <c r="H50" s="98">
        <v>187.9</v>
      </c>
      <c r="I50" s="98">
        <v>80.400000000000006</v>
      </c>
      <c r="J50" s="99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318.8</v>
      </c>
      <c r="D51" s="98">
        <v>158</v>
      </c>
      <c r="E51" s="98">
        <v>152.4</v>
      </c>
      <c r="F51" s="98">
        <v>11.6</v>
      </c>
      <c r="G51" s="98">
        <v>85</v>
      </c>
      <c r="H51" s="98">
        <v>151.6</v>
      </c>
      <c r="I51" s="98">
        <v>83.2</v>
      </c>
      <c r="J51" s="99">
        <v>0</v>
      </c>
    </row>
    <row r="52" spans="1:54" x14ac:dyDescent="0.2">
      <c r="A52" s="97" t="s">
        <v>14</v>
      </c>
      <c r="B52" s="98"/>
      <c r="C52" s="98">
        <v>299.2</v>
      </c>
      <c r="D52" s="98">
        <v>138.80000000000001</v>
      </c>
      <c r="E52" s="98">
        <v>152</v>
      </c>
      <c r="F52" s="98">
        <v>12.200000000000001</v>
      </c>
      <c r="G52" s="98">
        <v>65.2</v>
      </c>
      <c r="H52" s="98">
        <v>131.80000000000001</v>
      </c>
      <c r="I52" s="98">
        <v>84.2</v>
      </c>
      <c r="J52" s="99">
        <v>0</v>
      </c>
    </row>
    <row r="53" spans="1:54" x14ac:dyDescent="0.2">
      <c r="A53" s="97" t="s">
        <v>15</v>
      </c>
      <c r="B53" s="98"/>
      <c r="C53" s="98">
        <v>302.40000000000003</v>
      </c>
      <c r="D53" s="98">
        <v>127.2</v>
      </c>
      <c r="E53" s="98">
        <v>153.80000000000001</v>
      </c>
      <c r="F53" s="98">
        <v>11.5</v>
      </c>
      <c r="G53" s="98">
        <v>66.400000000000006</v>
      </c>
      <c r="H53" s="98">
        <v>120.8</v>
      </c>
      <c r="I53" s="98">
        <v>84.4</v>
      </c>
      <c r="J53" s="99">
        <v>0</v>
      </c>
    </row>
    <row r="54" spans="1:54" x14ac:dyDescent="0.2">
      <c r="A54" s="97" t="s">
        <v>16</v>
      </c>
      <c r="B54" s="98"/>
      <c r="C54" s="98">
        <v>320.8</v>
      </c>
      <c r="D54" s="98">
        <v>170.8</v>
      </c>
      <c r="E54" s="98">
        <v>151.6</v>
      </c>
      <c r="F54" s="98">
        <v>10.8</v>
      </c>
      <c r="G54" s="98">
        <v>85.8</v>
      </c>
      <c r="H54" s="98">
        <v>165.20000000000002</v>
      </c>
      <c r="I54" s="98">
        <v>85.8</v>
      </c>
      <c r="J54" s="99">
        <v>0</v>
      </c>
    </row>
    <row r="55" spans="1:54" x14ac:dyDescent="0.2">
      <c r="A55" s="97" t="s">
        <v>17</v>
      </c>
      <c r="B55" s="98"/>
      <c r="C55" s="98">
        <v>306.40000000000003</v>
      </c>
      <c r="D55" s="98">
        <v>178.4</v>
      </c>
      <c r="E55" s="98">
        <v>162.80000000000001</v>
      </c>
      <c r="F55" s="98">
        <v>10.8</v>
      </c>
      <c r="G55" s="98">
        <v>63</v>
      </c>
      <c r="H55" s="98">
        <v>173</v>
      </c>
      <c r="I55" s="98">
        <v>82.600000000000009</v>
      </c>
      <c r="J55" s="99">
        <v>0</v>
      </c>
    </row>
    <row r="56" spans="1:54" x14ac:dyDescent="0.2">
      <c r="A56" s="97" t="s">
        <v>18</v>
      </c>
      <c r="B56" s="98"/>
      <c r="C56" s="98">
        <v>327.60000000000002</v>
      </c>
      <c r="D56" s="98">
        <v>174</v>
      </c>
      <c r="E56" s="98">
        <v>162.80000000000001</v>
      </c>
      <c r="F56" s="98">
        <v>11</v>
      </c>
      <c r="G56" s="98">
        <v>85.4</v>
      </c>
      <c r="H56" s="98">
        <v>168.5</v>
      </c>
      <c r="I56" s="98">
        <v>81.8</v>
      </c>
      <c r="J56" s="99">
        <v>0</v>
      </c>
    </row>
    <row r="57" spans="1:54" x14ac:dyDescent="0.2">
      <c r="A57" s="97" t="s">
        <v>19</v>
      </c>
      <c r="B57" s="98"/>
      <c r="C57" s="98">
        <v>306</v>
      </c>
      <c r="D57" s="98">
        <v>146.80000000000001</v>
      </c>
      <c r="E57" s="98">
        <v>158</v>
      </c>
      <c r="F57" s="98">
        <v>11</v>
      </c>
      <c r="G57" s="98">
        <v>68.8</v>
      </c>
      <c r="H57" s="98">
        <v>140.70000000000002</v>
      </c>
      <c r="I57" s="98">
        <v>81.400000000000006</v>
      </c>
      <c r="J57" s="99">
        <v>0</v>
      </c>
    </row>
    <row r="58" spans="1:54" x14ac:dyDescent="0.2">
      <c r="A58" s="97" t="s">
        <v>20</v>
      </c>
      <c r="B58" s="98"/>
      <c r="C58" s="98">
        <v>310.8</v>
      </c>
      <c r="D58" s="98">
        <v>150.80000000000001</v>
      </c>
      <c r="E58" s="98">
        <v>171</v>
      </c>
      <c r="F58" s="98">
        <v>12.700000000000001</v>
      </c>
      <c r="G58" s="98">
        <v>54</v>
      </c>
      <c r="H58" s="98">
        <v>143.4</v>
      </c>
      <c r="I58" s="98">
        <v>87.4</v>
      </c>
      <c r="J58" s="99">
        <v>0</v>
      </c>
    </row>
    <row r="59" spans="1:54" x14ac:dyDescent="0.2">
      <c r="A59" s="97" t="s">
        <v>21</v>
      </c>
      <c r="B59" s="98"/>
      <c r="C59" s="98">
        <v>316.40000000000003</v>
      </c>
      <c r="D59" s="98">
        <v>152.4</v>
      </c>
      <c r="E59" s="98">
        <v>175.8</v>
      </c>
      <c r="F59" s="98">
        <v>13.8</v>
      </c>
      <c r="G59" s="98">
        <v>55.2</v>
      </c>
      <c r="H59" s="98">
        <v>143.70000000000002</v>
      </c>
      <c r="I59" s="98">
        <v>88</v>
      </c>
      <c r="J59" s="99">
        <v>0</v>
      </c>
    </row>
    <row r="60" spans="1:54" x14ac:dyDescent="0.2">
      <c r="A60" s="97" t="s">
        <v>22</v>
      </c>
      <c r="B60" s="98"/>
      <c r="C60" s="98">
        <v>310</v>
      </c>
      <c r="D60" s="98">
        <v>158</v>
      </c>
      <c r="E60" s="98">
        <v>167.6</v>
      </c>
      <c r="F60" s="98">
        <v>14</v>
      </c>
      <c r="G60" s="98">
        <v>53.6</v>
      </c>
      <c r="H60" s="98">
        <v>149.20000000000002</v>
      </c>
      <c r="I60" s="98">
        <v>91</v>
      </c>
      <c r="J60" s="99">
        <v>0</v>
      </c>
    </row>
    <row r="61" spans="1:54" x14ac:dyDescent="0.2">
      <c r="A61" s="97" t="s">
        <v>23</v>
      </c>
      <c r="B61" s="98"/>
      <c r="C61" s="98">
        <v>295.60000000000002</v>
      </c>
      <c r="D61" s="98">
        <v>154.4</v>
      </c>
      <c r="E61" s="98">
        <v>157.20000000000002</v>
      </c>
      <c r="F61" s="98">
        <v>13.4</v>
      </c>
      <c r="G61" s="98">
        <v>54.4</v>
      </c>
      <c r="H61" s="98">
        <v>145.70000000000002</v>
      </c>
      <c r="I61" s="98">
        <v>86.4</v>
      </c>
      <c r="J61" s="99">
        <v>0</v>
      </c>
    </row>
    <row r="62" spans="1:54" x14ac:dyDescent="0.2">
      <c r="A62" s="97" t="s">
        <v>24</v>
      </c>
      <c r="B62" s="98"/>
      <c r="C62" s="98">
        <v>294.40000000000003</v>
      </c>
      <c r="D62" s="98">
        <v>152</v>
      </c>
      <c r="E62" s="98">
        <v>160</v>
      </c>
      <c r="F62" s="98">
        <v>10.9</v>
      </c>
      <c r="G62" s="98">
        <v>53</v>
      </c>
      <c r="H62" s="98">
        <v>145.9</v>
      </c>
      <c r="I62" s="98">
        <v>83.600000000000009</v>
      </c>
      <c r="J62" s="99">
        <v>0</v>
      </c>
    </row>
    <row r="63" spans="1:54" x14ac:dyDescent="0.2">
      <c r="A63" s="97" t="s">
        <v>25</v>
      </c>
      <c r="B63" s="98"/>
      <c r="C63" s="98">
        <v>291.60000000000002</v>
      </c>
      <c r="D63" s="98">
        <v>148.4</v>
      </c>
      <c r="E63" s="98">
        <v>162.80000000000001</v>
      </c>
      <c r="F63" s="98">
        <v>9.2000000000000011</v>
      </c>
      <c r="G63" s="98">
        <v>52</v>
      </c>
      <c r="H63" s="98">
        <v>144.20000000000002</v>
      </c>
      <c r="I63" s="98">
        <v>79.400000000000006</v>
      </c>
      <c r="J63" s="99">
        <v>0</v>
      </c>
    </row>
    <row r="64" spans="1:54" ht="13.5" thickBot="1" x14ac:dyDescent="0.25">
      <c r="A64" s="100" t="s">
        <v>26</v>
      </c>
      <c r="B64" s="101"/>
      <c r="C64" s="101">
        <v>294.8</v>
      </c>
      <c r="D64" s="101">
        <v>139.6</v>
      </c>
      <c r="E64" s="101">
        <v>165.4</v>
      </c>
      <c r="F64" s="101">
        <v>9.8000000000000007</v>
      </c>
      <c r="G64" s="101">
        <v>51</v>
      </c>
      <c r="H64" s="101">
        <v>135.30000000000001</v>
      </c>
      <c r="I64" s="101">
        <v>80.400000000000006</v>
      </c>
      <c r="J64" s="102">
        <v>0</v>
      </c>
    </row>
    <row r="71" spans="1:14" ht="18.75" thickBot="1" x14ac:dyDescent="0.3">
      <c r="A71" s="123" t="s">
        <v>78</v>
      </c>
      <c r="B71" s="123"/>
      <c r="C71" s="123"/>
      <c r="D71" s="123"/>
      <c r="E71" s="123"/>
      <c r="F71" s="123"/>
      <c r="G71" s="123"/>
      <c r="H71" s="123"/>
      <c r="I71" s="123"/>
      <c r="J71" s="103"/>
      <c r="K71" s="103"/>
      <c r="L71" s="103"/>
      <c r="M71" s="103"/>
      <c r="N71" s="103"/>
    </row>
    <row r="72" spans="1:14" ht="13.5" thickBot="1" x14ac:dyDescent="0.25">
      <c r="A72" s="124" t="s">
        <v>50</v>
      </c>
      <c r="B72" s="125"/>
      <c r="C72" s="104" t="s">
        <v>51</v>
      </c>
      <c r="D72" s="105" t="s">
        <v>52</v>
      </c>
      <c r="E72" s="105" t="s">
        <v>53</v>
      </c>
      <c r="F72" s="81"/>
      <c r="G72" s="124" t="s">
        <v>54</v>
      </c>
      <c r="H72" s="125"/>
      <c r="I72" s="104" t="s">
        <v>51</v>
      </c>
      <c r="J72" s="105" t="s">
        <v>52</v>
      </c>
      <c r="K72" s="105" t="s">
        <v>53</v>
      </c>
      <c r="L72" s="106"/>
      <c r="M72" s="107"/>
      <c r="N72" s="81"/>
    </row>
    <row r="73" spans="1:14" ht="38.25" x14ac:dyDescent="0.2">
      <c r="A73" s="108" t="s">
        <v>55</v>
      </c>
      <c r="B73" s="109" t="s">
        <v>56</v>
      </c>
      <c r="C73" s="110">
        <v>2500</v>
      </c>
      <c r="D73" s="110">
        <v>2500</v>
      </c>
      <c r="E73" s="110">
        <v>2500</v>
      </c>
      <c r="F73" s="81"/>
      <c r="G73" s="108" t="s">
        <v>55</v>
      </c>
      <c r="H73" s="109" t="s">
        <v>57</v>
      </c>
      <c r="I73" s="110">
        <v>2500</v>
      </c>
      <c r="J73" s="110">
        <v>2500</v>
      </c>
      <c r="K73" s="110">
        <v>2500</v>
      </c>
      <c r="L73" s="111"/>
      <c r="M73" s="107"/>
      <c r="N73" s="81"/>
    </row>
    <row r="74" spans="1:14" ht="38.25" x14ac:dyDescent="0.2">
      <c r="A74" s="112" t="s">
        <v>58</v>
      </c>
      <c r="B74" s="113" t="s">
        <v>59</v>
      </c>
      <c r="C74" s="114">
        <v>9.75</v>
      </c>
      <c r="D74" s="114">
        <v>9.75</v>
      </c>
      <c r="E74" s="114">
        <v>9.75</v>
      </c>
      <c r="F74" s="81"/>
      <c r="G74" s="112" t="s">
        <v>58</v>
      </c>
      <c r="H74" s="113" t="s">
        <v>59</v>
      </c>
      <c r="I74" s="114">
        <v>5.75</v>
      </c>
      <c r="J74" s="114">
        <v>5.75</v>
      </c>
      <c r="K74" s="114">
        <v>5.75</v>
      </c>
      <c r="L74" s="111"/>
      <c r="M74" s="107"/>
      <c r="N74" s="81"/>
    </row>
    <row r="75" spans="1:14" ht="38.25" x14ac:dyDescent="0.2">
      <c r="A75" s="112" t="s">
        <v>60</v>
      </c>
      <c r="B75" s="113" t="s">
        <v>61</v>
      </c>
      <c r="C75" s="114">
        <v>23.6</v>
      </c>
      <c r="D75" s="114">
        <v>23.6</v>
      </c>
      <c r="E75" s="114">
        <v>23.6</v>
      </c>
      <c r="F75" s="81"/>
      <c r="G75" s="112" t="s">
        <v>60</v>
      </c>
      <c r="H75" s="113" t="s">
        <v>61</v>
      </c>
      <c r="I75" s="114">
        <v>23.2</v>
      </c>
      <c r="J75" s="114">
        <v>23.2</v>
      </c>
      <c r="K75" s="114">
        <v>23.2</v>
      </c>
      <c r="L75" s="111"/>
      <c r="M75" s="107"/>
      <c r="N75" s="81"/>
    </row>
    <row r="76" spans="1:14" ht="38.25" x14ac:dyDescent="0.2">
      <c r="A76" s="112" t="s">
        <v>62</v>
      </c>
      <c r="B76" s="113" t="s">
        <v>63</v>
      </c>
      <c r="C76" s="114">
        <v>1.81</v>
      </c>
      <c r="D76" s="114">
        <v>1.81</v>
      </c>
      <c r="E76" s="114">
        <v>1.81</v>
      </c>
      <c r="F76" s="81"/>
      <c r="G76" s="112" t="s">
        <v>62</v>
      </c>
      <c r="H76" s="113" t="s">
        <v>63</v>
      </c>
      <c r="I76" s="114">
        <v>1.2</v>
      </c>
      <c r="J76" s="114">
        <v>1.2</v>
      </c>
      <c r="K76" s="114">
        <v>1.2</v>
      </c>
      <c r="L76" s="111"/>
      <c r="M76" s="81"/>
      <c r="N76" s="81"/>
    </row>
    <row r="77" spans="1:14" ht="51" x14ac:dyDescent="0.2">
      <c r="A77" s="112" t="s">
        <v>64</v>
      </c>
      <c r="B77" s="113" t="s">
        <v>65</v>
      </c>
      <c r="C77" s="114">
        <v>9.73</v>
      </c>
      <c r="D77" s="114">
        <v>9.73</v>
      </c>
      <c r="E77" s="114">
        <v>9.73</v>
      </c>
      <c r="F77" s="81"/>
      <c r="G77" s="112" t="s">
        <v>64</v>
      </c>
      <c r="H77" s="113" t="s">
        <v>65</v>
      </c>
      <c r="I77" s="114">
        <v>10.5</v>
      </c>
      <c r="J77" s="114">
        <v>10.5</v>
      </c>
      <c r="K77" s="114">
        <v>10.5</v>
      </c>
      <c r="L77" s="111"/>
      <c r="M77" s="103" t="s">
        <v>66</v>
      </c>
      <c r="N77" s="103" t="s">
        <v>67</v>
      </c>
    </row>
    <row r="78" spans="1:14" x14ac:dyDescent="0.2">
      <c r="A78" s="126" t="s">
        <v>68</v>
      </c>
      <c r="B78" s="113" t="s">
        <v>69</v>
      </c>
      <c r="C78" s="115">
        <f>C10</f>
        <v>285.60000000000002</v>
      </c>
      <c r="D78" s="115">
        <f>C16</f>
        <v>602.80000000000007</v>
      </c>
      <c r="E78" s="115">
        <f>C28</f>
        <v>636</v>
      </c>
      <c r="F78" s="81"/>
      <c r="G78" s="126" t="s">
        <v>68</v>
      </c>
      <c r="H78" s="113" t="s">
        <v>69</v>
      </c>
      <c r="I78" s="115">
        <f>D10</f>
        <v>166.4</v>
      </c>
      <c r="J78" s="115">
        <f>D16</f>
        <v>385.2</v>
      </c>
      <c r="K78" s="115">
        <f>D28</f>
        <v>382</v>
      </c>
      <c r="L78" s="106">
        <v>4</v>
      </c>
      <c r="M78" s="116">
        <f>(C78+I78)/1000</f>
        <v>0.45200000000000001</v>
      </c>
      <c r="N78" s="116">
        <f>(C79+I79)/1000</f>
        <v>0.40960000000000002</v>
      </c>
    </row>
    <row r="79" spans="1:14" x14ac:dyDescent="0.2">
      <c r="A79" s="126"/>
      <c r="B79" s="113" t="s">
        <v>70</v>
      </c>
      <c r="C79" s="115">
        <f>C44</f>
        <v>296.8</v>
      </c>
      <c r="D79" s="115">
        <f>C50</f>
        <v>304.8</v>
      </c>
      <c r="E79" s="115">
        <f>C62</f>
        <v>294.40000000000003</v>
      </c>
      <c r="F79" s="81"/>
      <c r="G79" s="126"/>
      <c r="H79" s="113" t="s">
        <v>70</v>
      </c>
      <c r="I79" s="115">
        <f>D44</f>
        <v>112.8</v>
      </c>
      <c r="J79" s="115">
        <f>D50</f>
        <v>191.6</v>
      </c>
      <c r="K79" s="115">
        <f>D62</f>
        <v>152</v>
      </c>
      <c r="L79" s="106">
        <v>10</v>
      </c>
      <c r="M79" s="116">
        <f>(D78+J78)/1000</f>
        <v>0.98799999999999999</v>
      </c>
      <c r="N79" s="116">
        <f>(D79+J79)/1000</f>
        <v>0.49639999999999995</v>
      </c>
    </row>
    <row r="80" spans="1:14" x14ac:dyDescent="0.2">
      <c r="A80" s="126"/>
      <c r="B80" s="113" t="s">
        <v>71</v>
      </c>
      <c r="C80" s="117">
        <f>SQRT(C78^2+C79^2)</f>
        <v>411.8951322849058</v>
      </c>
      <c r="D80" s="117">
        <f>SQRT(D78^2+D79^2)</f>
        <v>675.47826019791353</v>
      </c>
      <c r="E80" s="117">
        <f>SQRT(E78^2+E79^2)</f>
        <v>700.8333325406262</v>
      </c>
      <c r="F80" s="81"/>
      <c r="G80" s="126"/>
      <c r="H80" s="113" t="s">
        <v>71</v>
      </c>
      <c r="I80" s="117">
        <f>SQRT(I78^2+I79^2)</f>
        <v>201.02935109082952</v>
      </c>
      <c r="J80" s="117">
        <f>SQRT(J78^2+J79^2)</f>
        <v>430.22040862794967</v>
      </c>
      <c r="K80" s="117">
        <f>SQRT(K78^2+K79^2)</f>
        <v>411.13014970931044</v>
      </c>
      <c r="L80" s="106">
        <v>22</v>
      </c>
      <c r="M80" s="116">
        <f>(E78+K78)/1000</f>
        <v>1.018</v>
      </c>
      <c r="N80" s="116">
        <f>(E79+K79)/1000</f>
        <v>0.44640000000000002</v>
      </c>
    </row>
    <row r="81" spans="1:14" ht="38.25" x14ac:dyDescent="0.2">
      <c r="A81" s="112" t="s">
        <v>72</v>
      </c>
      <c r="B81" s="113" t="s">
        <v>73</v>
      </c>
      <c r="C81" s="117">
        <f>C80/C73</f>
        <v>0.16475805291396231</v>
      </c>
      <c r="D81" s="117">
        <f>D80/D73</f>
        <v>0.27019130407916542</v>
      </c>
      <c r="E81" s="117">
        <f>E80/E73</f>
        <v>0.28033333301625046</v>
      </c>
      <c r="F81" s="81"/>
      <c r="G81" s="112" t="s">
        <v>72</v>
      </c>
      <c r="H81" s="113" t="s">
        <v>73</v>
      </c>
      <c r="I81" s="117">
        <f>I80/I73</f>
        <v>8.0411740436331813E-2</v>
      </c>
      <c r="J81" s="117">
        <f>J80/J73</f>
        <v>0.17208816345117986</v>
      </c>
      <c r="K81" s="117">
        <f>K80/K73</f>
        <v>0.16445205988372419</v>
      </c>
      <c r="L81" s="111"/>
      <c r="M81" s="81"/>
      <c r="N81" s="81"/>
    </row>
    <row r="82" spans="1:14" ht="38.25" x14ac:dyDescent="0.2">
      <c r="A82" s="112" t="s">
        <v>74</v>
      </c>
      <c r="B82" s="113" t="s">
        <v>75</v>
      </c>
      <c r="C82" s="118">
        <f>C75*C81^2+C74</f>
        <v>10.390627097599999</v>
      </c>
      <c r="D82" s="118">
        <f>D75*D81^2+D74</f>
        <v>11.47287884288</v>
      </c>
      <c r="E82" s="118">
        <f>E75*E81^2+E74</f>
        <v>11.60464795136</v>
      </c>
      <c r="F82" s="81"/>
      <c r="G82" s="112" t="s">
        <v>74</v>
      </c>
      <c r="H82" s="113" t="s">
        <v>75</v>
      </c>
      <c r="I82" s="118">
        <f>I75*I81^2+I74</f>
        <v>5.9000123136000004</v>
      </c>
      <c r="J82" s="118">
        <f>J75*J81^2+J74</f>
        <v>6.4370525951999999</v>
      </c>
      <c r="K82" s="118">
        <f>K75*K81^2+K74</f>
        <v>6.3774319359999998</v>
      </c>
      <c r="L82" s="119"/>
      <c r="M82" s="81"/>
      <c r="N82" s="81"/>
    </row>
    <row r="83" spans="1:14" ht="51.75" thickBot="1" x14ac:dyDescent="0.25">
      <c r="A83" s="120" t="s">
        <v>76</v>
      </c>
      <c r="B83" s="121" t="s">
        <v>77</v>
      </c>
      <c r="C83" s="122">
        <f>(C77*C81^2+C76)/100*C73</f>
        <v>51.853073792000004</v>
      </c>
      <c r="D83" s="122">
        <f>(D77*D81^2+D76)/100*D73</f>
        <v>63.008062649600006</v>
      </c>
      <c r="E83" s="122">
        <f>(E77*E81^2+E76)/100*E73</f>
        <v>64.366233651200005</v>
      </c>
      <c r="F83" s="81"/>
      <c r="G83" s="120" t="s">
        <v>76</v>
      </c>
      <c r="H83" s="121" t="s">
        <v>77</v>
      </c>
      <c r="I83" s="122">
        <f>(I77*I81^2+I76)/100*I73</f>
        <v>31.697337599999997</v>
      </c>
      <c r="J83" s="122">
        <f>(J77*J81^2+J76)/100*J73</f>
        <v>37.773763199999998</v>
      </c>
      <c r="K83" s="122">
        <f>(K77*K81^2+K76)/100*K73</f>
        <v>37.099176</v>
      </c>
      <c r="L83" s="119"/>
      <c r="M83" s="81"/>
      <c r="N83" s="81"/>
    </row>
  </sheetData>
  <mergeCells count="5">
    <mergeCell ref="A71:I71"/>
    <mergeCell ref="A72:B72"/>
    <mergeCell ref="G72:H72"/>
    <mergeCell ref="A78:A80"/>
    <mergeCell ref="G78:G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Желябово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2020-07-03T12:09:37Z</dcterms:modified>
</cp:coreProperties>
</file>