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8" i="3" l="1"/>
  <c r="J78" i="3"/>
  <c r="I78" i="3"/>
  <c r="C78" i="3"/>
  <c r="N77" i="3" s="1"/>
  <c r="E78" i="3"/>
  <c r="N79" i="3" s="1"/>
  <c r="D78" i="3"/>
  <c r="N78" i="3" s="1"/>
  <c r="K77" i="3"/>
  <c r="J77" i="3"/>
  <c r="J79" i="3" s="1"/>
  <c r="J80" i="3" s="1"/>
  <c r="I77" i="3"/>
  <c r="I79" i="3" s="1"/>
  <c r="I80" i="3" s="1"/>
  <c r="E77" i="3"/>
  <c r="M79" i="3" s="1"/>
  <c r="D77" i="3"/>
  <c r="M78" i="3" s="1"/>
  <c r="C77" i="3"/>
  <c r="M77" i="3" s="1"/>
  <c r="K79" i="3" l="1"/>
  <c r="K80" i="3" s="1"/>
  <c r="K81" i="3" s="1"/>
  <c r="K82" i="3"/>
  <c r="I81" i="3"/>
  <c r="I82" i="3"/>
  <c r="J81" i="3"/>
  <c r="J82" i="3"/>
  <c r="C79" i="3"/>
  <c r="C80" i="3" s="1"/>
  <c r="D79" i="3"/>
  <c r="D80" i="3" s="1"/>
  <c r="E79" i="3"/>
  <c r="E80" i="3" s="1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2" i="3" l="1"/>
  <c r="E81" i="3"/>
  <c r="D82" i="3"/>
  <c r="D81" i="3"/>
  <c r="C81" i="3"/>
  <c r="C82" i="3"/>
</calcChain>
</file>

<file path=xl/sharedStrings.xml><?xml version="1.0" encoding="utf-8"?>
<sst xmlns="http://schemas.openxmlformats.org/spreadsheetml/2006/main" count="167" uniqueCount="79">
  <si>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</si>
  <si>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</si>
  <si>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</si>
  <si>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</si>
  <si>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</si>
  <si>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</si>
  <si>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</si>
  <si>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</si>
  <si>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</si>
  <si>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</si>
  <si>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</si>
  <si>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</si>
  <si>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</si>
  <si>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</si>
  <si>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</si>
  <si>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</si>
  <si>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</si>
  <si>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</si>
  <si>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</si>
  <si>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</si>
  <si>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</si>
  <si>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</si>
  <si>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</si>
  <si>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</si>
  <si>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</si>
  <si>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</si>
  <si>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</si>
  <si>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</si>
  <si>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</si>
  <si>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</si>
  <si>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</si>
  <si>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</si>
  <si>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</si>
  <si>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</si>
  <si>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</si>
  <si>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</si>
  <si>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</si>
  <si>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</si>
  <si>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Желябово</t>
  </si>
  <si>
    <t xml:space="preserve"> 0,4 Желябово ТСН ао</t>
  </si>
  <si>
    <t xml:space="preserve"> 10 Желябово Т 1 ап</t>
  </si>
  <si>
    <t xml:space="preserve"> 10 Желябово Т 2 ап</t>
  </si>
  <si>
    <t xml:space="preserve"> 10 Желябово-Ванское ао</t>
  </si>
  <si>
    <t xml:space="preserve"> 10 Желябово-Громошиха ао</t>
  </si>
  <si>
    <t xml:space="preserve"> 10 Желябово-Комбинат ао</t>
  </si>
  <si>
    <t xml:space="preserve"> 10 Желябово-Лентьево ао</t>
  </si>
  <si>
    <t xml:space="preserve"> 10 Желябово-Лычно ао</t>
  </si>
  <si>
    <t xml:space="preserve"> 10 Желябово-Лычно ап</t>
  </si>
  <si>
    <t/>
  </si>
  <si>
    <t>реактивная энергия</t>
  </si>
  <si>
    <t>Двухобмоточный тр-р Т-1</t>
  </si>
  <si>
    <t>4-00</t>
  </si>
  <si>
    <t>10-00</t>
  </si>
  <si>
    <t>22-00</t>
  </si>
  <si>
    <t>Двухобмоточный тр-р Т-2</t>
  </si>
  <si>
    <t>Номинальная мощность</t>
  </si>
  <si>
    <t>S ном, кВА</t>
  </si>
  <si>
    <t>S ном., кВА</t>
  </si>
  <si>
    <t>Потери холостого хода</t>
  </si>
  <si>
    <t>P x.x., кВт</t>
  </si>
  <si>
    <t>Потери короткого замыкания</t>
  </si>
  <si>
    <t>P к.з., кВт</t>
  </si>
  <si>
    <t>Ток холостого хода</t>
  </si>
  <si>
    <t>I x.х., %</t>
  </si>
  <si>
    <t>Напряжение короткого замыкания</t>
  </si>
  <si>
    <t>U к.з.,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</si>
  <si>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</si>
  <si>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</si>
  <si>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</si>
  <si>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</si>
  <si>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</si>
  <si>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</si>
  <si>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</si>
  <si>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</si>
  <si>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</si>
  <si>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</si>
  <si>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</si>
  <si>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</si>
  <si>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Т-1, Т-2 в режимный день 19.06.2019 г. по                            ПС Желябово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</si>
</sst>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Alignment="1"/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165" fontId="13" fillId="5" borderId="26" xfId="0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3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4" fontId="3" fillId="0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2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C4" sqref="C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34" t="s">
        <v>36</v>
      </c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Желябово</v>
      </c>
      <c r="B5" s="53"/>
      <c r="C5" s="53"/>
      <c r="D5" s="53"/>
      <c r="E5" s="53"/>
      <c r="F5" s="53"/>
      <c r="G5" s="53"/>
      <c r="H5" s="53"/>
      <c r="I5" s="53"/>
      <c r="J5" s="35" t="s">
        <v>37</v>
      </c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129" t="s">
        <v>40</v>
      </c>
      <c r="D6" s="129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1" t="s">
        <v>47</v>
      </c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0.33200000000000002</v>
      </c>
      <c r="C7" s="73">
        <v>304.8</v>
      </c>
      <c r="D7" s="73">
        <v>209.6</v>
      </c>
      <c r="E7" s="73">
        <v>187.6</v>
      </c>
      <c r="F7" s="73">
        <v>37.800000000000004</v>
      </c>
      <c r="G7" s="73">
        <v>47.2</v>
      </c>
      <c r="H7" s="73">
        <v>172</v>
      </c>
      <c r="I7" s="73">
        <v>71.600000000000009</v>
      </c>
      <c r="J7" s="74">
        <v>0</v>
      </c>
    </row>
    <row r="8" spans="1:54" x14ac:dyDescent="0.2">
      <c r="A8" s="75" t="s">
        <v>4</v>
      </c>
      <c r="B8" s="76">
        <v>0.33200000000000002</v>
      </c>
      <c r="C8" s="76">
        <v>271.2</v>
      </c>
      <c r="D8" s="76">
        <v>198.4</v>
      </c>
      <c r="E8" s="76">
        <v>164.4</v>
      </c>
      <c r="F8" s="76">
        <v>34.800000000000004</v>
      </c>
      <c r="G8" s="76">
        <v>43.2</v>
      </c>
      <c r="H8" s="76">
        <v>163.20000000000002</v>
      </c>
      <c r="I8" s="76">
        <v>65.2</v>
      </c>
      <c r="J8" s="77">
        <v>0</v>
      </c>
    </row>
    <row r="9" spans="1:54" x14ac:dyDescent="0.2">
      <c r="A9" s="75" t="s">
        <v>5</v>
      </c>
      <c r="B9" s="76">
        <v>0.32800000000000001</v>
      </c>
      <c r="C9" s="76">
        <v>256.8</v>
      </c>
      <c r="D9" s="76">
        <v>173.6</v>
      </c>
      <c r="E9" s="76">
        <v>159.6</v>
      </c>
      <c r="F9" s="76">
        <v>29.400000000000002</v>
      </c>
      <c r="G9" s="76">
        <v>38</v>
      </c>
      <c r="H9" s="76">
        <v>144.4</v>
      </c>
      <c r="I9" s="76">
        <v>60.4</v>
      </c>
      <c r="J9" s="77">
        <v>0</v>
      </c>
    </row>
    <row r="10" spans="1:54" x14ac:dyDescent="0.2">
      <c r="A10" s="75" t="s">
        <v>6</v>
      </c>
      <c r="B10" s="76">
        <v>0.33200000000000002</v>
      </c>
      <c r="C10" s="76">
        <v>241.6</v>
      </c>
      <c r="D10" s="76">
        <v>169.6</v>
      </c>
      <c r="E10" s="76">
        <v>150.4</v>
      </c>
      <c r="F10" s="76">
        <v>26.8</v>
      </c>
      <c r="G10" s="76">
        <v>36.800000000000004</v>
      </c>
      <c r="H10" s="76">
        <v>143</v>
      </c>
      <c r="I10" s="76">
        <v>56.4</v>
      </c>
      <c r="J10" s="77">
        <v>0</v>
      </c>
    </row>
    <row r="11" spans="1:54" x14ac:dyDescent="0.2">
      <c r="A11" s="75" t="s">
        <v>7</v>
      </c>
      <c r="B11" s="76">
        <v>0.32400000000000001</v>
      </c>
      <c r="C11" s="76">
        <v>245.6</v>
      </c>
      <c r="D11" s="76">
        <v>159.20000000000002</v>
      </c>
      <c r="E11" s="76">
        <v>150.80000000000001</v>
      </c>
      <c r="F11" s="76">
        <v>27</v>
      </c>
      <c r="G11" s="76">
        <v>36.800000000000004</v>
      </c>
      <c r="H11" s="76">
        <v>132.19999999999999</v>
      </c>
      <c r="I11" s="76">
        <v>59.2</v>
      </c>
      <c r="J11" s="77">
        <v>0</v>
      </c>
    </row>
    <row r="12" spans="1:54" x14ac:dyDescent="0.2">
      <c r="A12" s="75" t="s">
        <v>8</v>
      </c>
      <c r="B12" s="76">
        <v>0.32800000000000001</v>
      </c>
      <c r="C12" s="76">
        <v>252.8</v>
      </c>
      <c r="D12" s="76">
        <v>172.8</v>
      </c>
      <c r="E12" s="76">
        <v>154</v>
      </c>
      <c r="F12" s="76">
        <v>29.2</v>
      </c>
      <c r="G12" s="76">
        <v>37.6</v>
      </c>
      <c r="H12" s="76">
        <v>143.80000000000001</v>
      </c>
      <c r="I12" s="76">
        <v>62.800000000000004</v>
      </c>
      <c r="J12" s="77">
        <v>0</v>
      </c>
    </row>
    <row r="13" spans="1:54" x14ac:dyDescent="0.2">
      <c r="A13" s="75" t="s">
        <v>9</v>
      </c>
      <c r="B13" s="76">
        <v>0.32400000000000001</v>
      </c>
      <c r="C13" s="76">
        <v>321.60000000000002</v>
      </c>
      <c r="D13" s="76">
        <v>198.4</v>
      </c>
      <c r="E13" s="76">
        <v>186.4</v>
      </c>
      <c r="F13" s="76">
        <v>33.6</v>
      </c>
      <c r="G13" s="76">
        <v>50.800000000000004</v>
      </c>
      <c r="H13" s="76">
        <v>164.8</v>
      </c>
      <c r="I13" s="76">
        <v>86</v>
      </c>
      <c r="J13" s="77">
        <v>0</v>
      </c>
    </row>
    <row r="14" spans="1:54" x14ac:dyDescent="0.2">
      <c r="A14" s="75" t="s">
        <v>10</v>
      </c>
      <c r="B14" s="76">
        <v>0.60399999999999998</v>
      </c>
      <c r="C14" s="76">
        <v>414.40000000000003</v>
      </c>
      <c r="D14" s="76">
        <v>255.20000000000002</v>
      </c>
      <c r="E14" s="76">
        <v>234.8</v>
      </c>
      <c r="F14" s="76">
        <v>43.6</v>
      </c>
      <c r="G14" s="76">
        <v>63.6</v>
      </c>
      <c r="H14" s="76">
        <v>212</v>
      </c>
      <c r="I14" s="76">
        <v>117.60000000000001</v>
      </c>
      <c r="J14" s="77">
        <v>0</v>
      </c>
    </row>
    <row r="15" spans="1:54" x14ac:dyDescent="0.2">
      <c r="A15" s="75" t="s">
        <v>11</v>
      </c>
      <c r="B15" s="76">
        <v>0.44</v>
      </c>
      <c r="C15" s="76">
        <v>507.2</v>
      </c>
      <c r="D15" s="76">
        <v>348.8</v>
      </c>
      <c r="E15" s="76">
        <v>291.60000000000002</v>
      </c>
      <c r="F15" s="76">
        <v>59.6</v>
      </c>
      <c r="G15" s="76">
        <v>88.4</v>
      </c>
      <c r="H15" s="76">
        <v>289.8</v>
      </c>
      <c r="I15" s="76">
        <v>129.6</v>
      </c>
      <c r="J15" s="77">
        <v>0</v>
      </c>
    </row>
    <row r="16" spans="1:54" x14ac:dyDescent="0.2">
      <c r="A16" s="75" t="s">
        <v>12</v>
      </c>
      <c r="B16" s="76">
        <v>0.67200000000000004</v>
      </c>
      <c r="C16" s="76">
        <v>547.20000000000005</v>
      </c>
      <c r="D16" s="76">
        <v>362.40000000000003</v>
      </c>
      <c r="E16" s="76">
        <v>313.60000000000002</v>
      </c>
      <c r="F16" s="76">
        <v>64.400000000000006</v>
      </c>
      <c r="G16" s="76">
        <v>94.8</v>
      </c>
      <c r="H16" s="76">
        <v>298.2</v>
      </c>
      <c r="I16" s="76">
        <v>140</v>
      </c>
      <c r="J16" s="77">
        <v>0</v>
      </c>
    </row>
    <row r="17" spans="1:10" x14ac:dyDescent="0.2">
      <c r="A17" s="75" t="s">
        <v>13</v>
      </c>
      <c r="B17" s="76">
        <v>0.39600000000000002</v>
      </c>
      <c r="C17" s="76">
        <v>506.40000000000003</v>
      </c>
      <c r="D17" s="76">
        <v>335.2</v>
      </c>
      <c r="E17" s="76">
        <v>287.60000000000002</v>
      </c>
      <c r="F17" s="76">
        <v>58.800000000000004</v>
      </c>
      <c r="G17" s="76">
        <v>84.8</v>
      </c>
      <c r="H17" s="76">
        <v>277</v>
      </c>
      <c r="I17" s="76">
        <v>135.6</v>
      </c>
      <c r="J17" s="77">
        <v>0</v>
      </c>
    </row>
    <row r="18" spans="1:10" x14ac:dyDescent="0.2">
      <c r="A18" s="75" t="s">
        <v>14</v>
      </c>
      <c r="B18" s="76">
        <v>0.308</v>
      </c>
      <c r="C18" s="76">
        <v>494.40000000000003</v>
      </c>
      <c r="D18" s="76">
        <v>340.8</v>
      </c>
      <c r="E18" s="76">
        <v>276.40000000000003</v>
      </c>
      <c r="F18" s="76">
        <v>57</v>
      </c>
      <c r="G18" s="76">
        <v>86</v>
      </c>
      <c r="H18" s="76">
        <v>284</v>
      </c>
      <c r="I18" s="76">
        <v>134</v>
      </c>
      <c r="J18" s="77">
        <v>0</v>
      </c>
    </row>
    <row r="19" spans="1:10" x14ac:dyDescent="0.2">
      <c r="A19" s="75" t="s">
        <v>15</v>
      </c>
      <c r="B19" s="76">
        <v>0.316</v>
      </c>
      <c r="C19" s="76">
        <v>484</v>
      </c>
      <c r="D19" s="76">
        <v>300</v>
      </c>
      <c r="E19" s="76">
        <v>267.2</v>
      </c>
      <c r="F19" s="76">
        <v>61.6</v>
      </c>
      <c r="G19" s="76">
        <v>85.600000000000009</v>
      </c>
      <c r="H19" s="76">
        <v>238</v>
      </c>
      <c r="I19" s="76">
        <v>132.80000000000001</v>
      </c>
      <c r="J19" s="77">
        <v>0</v>
      </c>
    </row>
    <row r="20" spans="1:10" x14ac:dyDescent="0.2">
      <c r="A20" s="75" t="s">
        <v>16</v>
      </c>
      <c r="B20" s="76">
        <v>0.308</v>
      </c>
      <c r="C20" s="76">
        <v>481.6</v>
      </c>
      <c r="D20" s="76">
        <v>348.8</v>
      </c>
      <c r="E20" s="76">
        <v>282.40000000000003</v>
      </c>
      <c r="F20" s="76">
        <v>58.6</v>
      </c>
      <c r="G20" s="76">
        <v>73.600000000000009</v>
      </c>
      <c r="H20" s="76">
        <v>290.2</v>
      </c>
      <c r="I20" s="76">
        <v>128</v>
      </c>
      <c r="J20" s="77">
        <v>0</v>
      </c>
    </row>
    <row r="21" spans="1:10" x14ac:dyDescent="0.2">
      <c r="A21" s="75" t="s">
        <v>17</v>
      </c>
      <c r="B21" s="76">
        <v>0.35600000000000004</v>
      </c>
      <c r="C21" s="76">
        <v>477.6</v>
      </c>
      <c r="D21" s="76">
        <v>335.2</v>
      </c>
      <c r="E21" s="76">
        <v>279.2</v>
      </c>
      <c r="F21" s="76">
        <v>58</v>
      </c>
      <c r="G21" s="76">
        <v>76</v>
      </c>
      <c r="H21" s="76">
        <v>277.60000000000002</v>
      </c>
      <c r="I21" s="76">
        <v>123.2</v>
      </c>
      <c r="J21" s="77">
        <v>0</v>
      </c>
    </row>
    <row r="22" spans="1:10" x14ac:dyDescent="0.2">
      <c r="A22" s="75" t="s">
        <v>18</v>
      </c>
      <c r="B22" s="76">
        <v>0.36799999999999999</v>
      </c>
      <c r="C22" s="76">
        <v>448</v>
      </c>
      <c r="D22" s="76">
        <v>295.2</v>
      </c>
      <c r="E22" s="76">
        <v>267.2</v>
      </c>
      <c r="F22" s="76">
        <v>56.4</v>
      </c>
      <c r="G22" s="76">
        <v>68.8</v>
      </c>
      <c r="H22" s="76">
        <v>238.8</v>
      </c>
      <c r="I22" s="76">
        <v>114.4</v>
      </c>
      <c r="J22" s="77">
        <v>0</v>
      </c>
    </row>
    <row r="23" spans="1:10" x14ac:dyDescent="0.2">
      <c r="A23" s="75" t="s">
        <v>19</v>
      </c>
      <c r="B23" s="76">
        <v>0.36799999999999999</v>
      </c>
      <c r="C23" s="76">
        <v>444</v>
      </c>
      <c r="D23" s="76">
        <v>284.8</v>
      </c>
      <c r="E23" s="76">
        <v>257.60000000000002</v>
      </c>
      <c r="F23" s="76">
        <v>58.6</v>
      </c>
      <c r="G23" s="76">
        <v>72</v>
      </c>
      <c r="H23" s="76">
        <v>226</v>
      </c>
      <c r="I23" s="76">
        <v>115.60000000000001</v>
      </c>
      <c r="J23" s="77">
        <v>0</v>
      </c>
    </row>
    <row r="24" spans="1:10" x14ac:dyDescent="0.2">
      <c r="A24" s="75" t="s">
        <v>20</v>
      </c>
      <c r="B24" s="76">
        <v>0.36799999999999999</v>
      </c>
      <c r="C24" s="76">
        <v>493.6</v>
      </c>
      <c r="D24" s="76">
        <v>291.2</v>
      </c>
      <c r="E24" s="76">
        <v>289.2</v>
      </c>
      <c r="F24" s="76">
        <v>53</v>
      </c>
      <c r="G24" s="76">
        <v>82.4</v>
      </c>
      <c r="H24" s="76">
        <v>238.8</v>
      </c>
      <c r="I24" s="76">
        <v>124.4</v>
      </c>
      <c r="J24" s="77">
        <v>0</v>
      </c>
    </row>
    <row r="25" spans="1:10" x14ac:dyDescent="0.2">
      <c r="A25" s="75" t="s">
        <v>21</v>
      </c>
      <c r="B25" s="76">
        <v>0.376</v>
      </c>
      <c r="C25" s="76">
        <v>537.6</v>
      </c>
      <c r="D25" s="76">
        <v>319.2</v>
      </c>
      <c r="E25" s="76">
        <v>309.2</v>
      </c>
      <c r="F25" s="76">
        <v>65.599999999999994</v>
      </c>
      <c r="G25" s="76">
        <v>88</v>
      </c>
      <c r="H25" s="76">
        <v>254</v>
      </c>
      <c r="I25" s="76">
        <v>142</v>
      </c>
      <c r="J25" s="77">
        <v>0</v>
      </c>
    </row>
    <row r="26" spans="1:10" x14ac:dyDescent="0.2">
      <c r="A26" s="75" t="s">
        <v>22</v>
      </c>
      <c r="B26" s="76">
        <v>0.38400000000000001</v>
      </c>
      <c r="C26" s="76">
        <v>548.80000000000007</v>
      </c>
      <c r="D26" s="76">
        <v>324</v>
      </c>
      <c r="E26" s="76">
        <v>315.60000000000002</v>
      </c>
      <c r="F26" s="76">
        <v>65.599999999999994</v>
      </c>
      <c r="G26" s="76">
        <v>94.8</v>
      </c>
      <c r="H26" s="76">
        <v>258.39999999999998</v>
      </c>
      <c r="I26" s="76">
        <v>140</v>
      </c>
      <c r="J26" s="77">
        <v>0</v>
      </c>
    </row>
    <row r="27" spans="1:10" x14ac:dyDescent="0.2">
      <c r="A27" s="75" t="s">
        <v>23</v>
      </c>
      <c r="B27" s="76">
        <v>0.38</v>
      </c>
      <c r="C27" s="76">
        <v>536</v>
      </c>
      <c r="D27" s="76">
        <v>332</v>
      </c>
      <c r="E27" s="76">
        <v>314</v>
      </c>
      <c r="F27" s="76">
        <v>68.400000000000006</v>
      </c>
      <c r="G27" s="76">
        <v>84.8</v>
      </c>
      <c r="H27" s="76">
        <v>264</v>
      </c>
      <c r="I27" s="76">
        <v>140</v>
      </c>
      <c r="J27" s="77">
        <v>0</v>
      </c>
    </row>
    <row r="28" spans="1:10" x14ac:dyDescent="0.2">
      <c r="A28" s="75" t="s">
        <v>24</v>
      </c>
      <c r="B28" s="76">
        <v>0.35200000000000004</v>
      </c>
      <c r="C28" s="76">
        <v>547.20000000000005</v>
      </c>
      <c r="D28" s="76">
        <v>309.60000000000002</v>
      </c>
      <c r="E28" s="76">
        <v>315.2</v>
      </c>
      <c r="F28" s="76">
        <v>64.8</v>
      </c>
      <c r="G28" s="76">
        <v>91.2</v>
      </c>
      <c r="H28" s="76">
        <v>245</v>
      </c>
      <c r="I28" s="76">
        <v>142.80000000000001</v>
      </c>
      <c r="J28" s="77">
        <v>0</v>
      </c>
    </row>
    <row r="29" spans="1:10" x14ac:dyDescent="0.2">
      <c r="A29" s="75" t="s">
        <v>25</v>
      </c>
      <c r="B29" s="76">
        <v>0.32400000000000001</v>
      </c>
      <c r="C29" s="76">
        <v>492.8</v>
      </c>
      <c r="D29" s="76">
        <v>283.2</v>
      </c>
      <c r="E29" s="76">
        <v>292</v>
      </c>
      <c r="F29" s="76">
        <v>60</v>
      </c>
      <c r="G29" s="76">
        <v>79.600000000000009</v>
      </c>
      <c r="H29" s="76">
        <v>223.6</v>
      </c>
      <c r="I29" s="76">
        <v>122.8</v>
      </c>
      <c r="J29" s="77">
        <v>0</v>
      </c>
    </row>
    <row r="30" spans="1:10" ht="13.5" thickBot="1" x14ac:dyDescent="0.25">
      <c r="A30" s="78" t="s">
        <v>26</v>
      </c>
      <c r="B30" s="79">
        <v>0.32800000000000001</v>
      </c>
      <c r="C30" s="79">
        <v>395.2</v>
      </c>
      <c r="D30" s="79">
        <v>240</v>
      </c>
      <c r="E30" s="79">
        <v>240</v>
      </c>
      <c r="F30" s="79">
        <v>43.2</v>
      </c>
      <c r="G30" s="79">
        <v>60.4</v>
      </c>
      <c r="H30" s="79">
        <v>197</v>
      </c>
      <c r="I30" s="79">
        <v>97.600000000000009</v>
      </c>
      <c r="J30" s="80">
        <v>0</v>
      </c>
    </row>
    <row r="31" spans="1:10" s="55" customFormat="1" hidden="1" x14ac:dyDescent="0.2">
      <c r="A31" s="46" t="s">
        <v>2</v>
      </c>
      <c r="B31" s="55">
        <f t="shared" ref="B31:J31" si="0">SUM(B7:B30)</f>
        <v>8.9480000000000004</v>
      </c>
      <c r="C31" s="55">
        <f t="shared" si="0"/>
        <v>10250.400000000001</v>
      </c>
      <c r="D31" s="55">
        <f t="shared" si="0"/>
        <v>6587.2</v>
      </c>
      <c r="E31" s="55">
        <f t="shared" si="0"/>
        <v>5985.9999999999991</v>
      </c>
      <c r="F31" s="55">
        <f t="shared" si="0"/>
        <v>1215.8000000000002</v>
      </c>
      <c r="G31" s="55">
        <f t="shared" si="0"/>
        <v>1665.2</v>
      </c>
      <c r="H31" s="55">
        <f t="shared" si="0"/>
        <v>5375.7999999999993</v>
      </c>
      <c r="I31" s="55">
        <f t="shared" si="0"/>
        <v>2642.0000000000005</v>
      </c>
      <c r="J31" s="55">
        <f t="shared" si="0"/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48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82" t="s">
        <v>49</v>
      </c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3" t="s">
        <v>37</v>
      </c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5" t="s">
        <v>47</v>
      </c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8">
        <v>0</v>
      </c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1">
        <v>0</v>
      </c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1">
        <v>0</v>
      </c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1">
        <v>0</v>
      </c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1">
        <v>0</v>
      </c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1">
        <v>0</v>
      </c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1">
        <v>0</v>
      </c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1">
        <v>0</v>
      </c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1">
        <v>0</v>
      </c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1">
        <v>0</v>
      </c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</row>
    <row r="70" spans="1:14" ht="18.75" thickBot="1" x14ac:dyDescent="0.3">
      <c r="A70" s="125" t="s">
        <v>78</v>
      </c>
      <c r="B70" s="125"/>
      <c r="C70" s="125"/>
      <c r="D70" s="125"/>
      <c r="E70" s="125"/>
      <c r="F70" s="125"/>
      <c r="G70" s="125"/>
      <c r="H70" s="125"/>
      <c r="I70" s="125"/>
      <c r="J70" s="105"/>
      <c r="K70" s="105"/>
      <c r="L70" s="105"/>
      <c r="M70" s="105"/>
      <c r="N70" s="105"/>
    </row>
    <row r="71" spans="1:14" ht="13.5" thickBot="1" x14ac:dyDescent="0.25">
      <c r="A71" s="126" t="s">
        <v>50</v>
      </c>
      <c r="B71" s="127"/>
      <c r="C71" s="106" t="s">
        <v>51</v>
      </c>
      <c r="D71" s="107" t="s">
        <v>52</v>
      </c>
      <c r="E71" s="107" t="s">
        <v>53</v>
      </c>
      <c r="F71" s="81"/>
      <c r="G71" s="126" t="s">
        <v>54</v>
      </c>
      <c r="H71" s="127"/>
      <c r="I71" s="106" t="s">
        <v>51</v>
      </c>
      <c r="J71" s="107" t="s">
        <v>52</v>
      </c>
      <c r="K71" s="107" t="s">
        <v>53</v>
      </c>
      <c r="L71" s="108"/>
      <c r="M71" s="109"/>
      <c r="N71" s="81"/>
    </row>
    <row r="72" spans="1:14" ht="38.25" x14ac:dyDescent="0.2">
      <c r="A72" s="110" t="s">
        <v>55</v>
      </c>
      <c r="B72" s="111" t="s">
        <v>56</v>
      </c>
      <c r="C72" s="112">
        <v>2500</v>
      </c>
      <c r="D72" s="112">
        <v>2500</v>
      </c>
      <c r="E72" s="112">
        <v>2500</v>
      </c>
      <c r="F72" s="81"/>
      <c r="G72" s="110" t="s">
        <v>55</v>
      </c>
      <c r="H72" s="111" t="s">
        <v>57</v>
      </c>
      <c r="I72" s="112">
        <v>2500</v>
      </c>
      <c r="J72" s="112">
        <v>2500</v>
      </c>
      <c r="K72" s="112">
        <v>2500</v>
      </c>
      <c r="L72" s="113"/>
      <c r="M72" s="109"/>
      <c r="N72" s="81"/>
    </row>
    <row r="73" spans="1:14" ht="38.25" x14ac:dyDescent="0.2">
      <c r="A73" s="114" t="s">
        <v>58</v>
      </c>
      <c r="B73" s="115" t="s">
        <v>59</v>
      </c>
      <c r="C73" s="116">
        <v>9.75</v>
      </c>
      <c r="D73" s="116">
        <v>9.75</v>
      </c>
      <c r="E73" s="116">
        <v>9.75</v>
      </c>
      <c r="F73" s="81"/>
      <c r="G73" s="114" t="s">
        <v>58</v>
      </c>
      <c r="H73" s="115" t="s">
        <v>59</v>
      </c>
      <c r="I73" s="116">
        <v>5.75</v>
      </c>
      <c r="J73" s="116">
        <v>5.75</v>
      </c>
      <c r="K73" s="116">
        <v>5.75</v>
      </c>
      <c r="L73" s="113"/>
      <c r="M73" s="109"/>
      <c r="N73" s="81"/>
    </row>
    <row r="74" spans="1:14" ht="38.25" x14ac:dyDescent="0.2">
      <c r="A74" s="114" t="s">
        <v>60</v>
      </c>
      <c r="B74" s="115" t="s">
        <v>61</v>
      </c>
      <c r="C74" s="116">
        <v>23.6</v>
      </c>
      <c r="D74" s="116">
        <v>23.6</v>
      </c>
      <c r="E74" s="116">
        <v>23.6</v>
      </c>
      <c r="F74" s="81"/>
      <c r="G74" s="114" t="s">
        <v>60</v>
      </c>
      <c r="H74" s="115" t="s">
        <v>61</v>
      </c>
      <c r="I74" s="116">
        <v>23.2</v>
      </c>
      <c r="J74" s="116">
        <v>23.2</v>
      </c>
      <c r="K74" s="116">
        <v>23.2</v>
      </c>
      <c r="L74" s="113"/>
      <c r="M74" s="109"/>
      <c r="N74" s="81"/>
    </row>
    <row r="75" spans="1:14" ht="38.25" x14ac:dyDescent="0.2">
      <c r="A75" s="114" t="s">
        <v>62</v>
      </c>
      <c r="B75" s="115" t="s">
        <v>63</v>
      </c>
      <c r="C75" s="116">
        <v>1.81</v>
      </c>
      <c r="D75" s="116">
        <v>1.81</v>
      </c>
      <c r="E75" s="116">
        <v>1.81</v>
      </c>
      <c r="F75" s="81"/>
      <c r="G75" s="114" t="s">
        <v>62</v>
      </c>
      <c r="H75" s="115" t="s">
        <v>63</v>
      </c>
      <c r="I75" s="116">
        <v>1.2</v>
      </c>
      <c r="J75" s="116">
        <v>1.2</v>
      </c>
      <c r="K75" s="116">
        <v>1.2</v>
      </c>
      <c r="L75" s="113"/>
      <c r="M75" s="81"/>
      <c r="N75" s="81"/>
    </row>
    <row r="76" spans="1:14" ht="51" x14ac:dyDescent="0.2">
      <c r="A76" s="114" t="s">
        <v>64</v>
      </c>
      <c r="B76" s="115" t="s">
        <v>65</v>
      </c>
      <c r="C76" s="116">
        <v>9.73</v>
      </c>
      <c r="D76" s="116">
        <v>9.73</v>
      </c>
      <c r="E76" s="116">
        <v>9.73</v>
      </c>
      <c r="F76" s="81"/>
      <c r="G76" s="114" t="s">
        <v>64</v>
      </c>
      <c r="H76" s="115" t="s">
        <v>65</v>
      </c>
      <c r="I76" s="116">
        <v>10.5</v>
      </c>
      <c r="J76" s="116">
        <v>10.5</v>
      </c>
      <c r="K76" s="116">
        <v>10.5</v>
      </c>
      <c r="L76" s="113"/>
      <c r="M76" s="105" t="s">
        <v>66</v>
      </c>
      <c r="N76" s="105" t="s">
        <v>67</v>
      </c>
    </row>
    <row r="77" spans="1:14" x14ac:dyDescent="0.2">
      <c r="A77" s="128" t="s">
        <v>68</v>
      </c>
      <c r="B77" s="115" t="s">
        <v>69</v>
      </c>
      <c r="C77" s="117">
        <f>C10</f>
        <v>241.6</v>
      </c>
      <c r="D77" s="117">
        <f>C16</f>
        <v>547.20000000000005</v>
      </c>
      <c r="E77" s="117">
        <f>C28</f>
        <v>547.20000000000005</v>
      </c>
      <c r="F77" s="81"/>
      <c r="G77" s="128" t="s">
        <v>68</v>
      </c>
      <c r="H77" s="115" t="s">
        <v>69</v>
      </c>
      <c r="I77" s="117">
        <f>D10</f>
        <v>169.6</v>
      </c>
      <c r="J77" s="117">
        <f>D16</f>
        <v>362.40000000000003</v>
      </c>
      <c r="K77" s="117">
        <f>D28</f>
        <v>309.60000000000002</v>
      </c>
      <c r="L77" s="108">
        <v>4</v>
      </c>
      <c r="M77" s="118">
        <f>(C77+I77)/1000</f>
        <v>0.41120000000000001</v>
      </c>
      <c r="N77" s="118">
        <f>(C78+I78)/1000</f>
        <v>0</v>
      </c>
    </row>
    <row r="78" spans="1:14" x14ac:dyDescent="0.2">
      <c r="A78" s="128"/>
      <c r="B78" s="115" t="s">
        <v>70</v>
      </c>
      <c r="C78" s="117">
        <f>C44</f>
        <v>0</v>
      </c>
      <c r="D78" s="117">
        <f>C50</f>
        <v>0</v>
      </c>
      <c r="E78" s="117">
        <f>C62</f>
        <v>0</v>
      </c>
      <c r="F78" s="81"/>
      <c r="G78" s="128"/>
      <c r="H78" s="115" t="s">
        <v>70</v>
      </c>
      <c r="I78" s="117">
        <f>D44</f>
        <v>0</v>
      </c>
      <c r="J78" s="117">
        <f>D50</f>
        <v>0</v>
      </c>
      <c r="K78" s="117">
        <f>D62</f>
        <v>0</v>
      </c>
      <c r="L78" s="108">
        <v>10</v>
      </c>
      <c r="M78" s="118">
        <f>(D77+J77)/1000</f>
        <v>0.90960000000000019</v>
      </c>
      <c r="N78" s="118">
        <f>(D78+J78)/1000</f>
        <v>0</v>
      </c>
    </row>
    <row r="79" spans="1:14" x14ac:dyDescent="0.2">
      <c r="A79" s="128"/>
      <c r="B79" s="115" t="s">
        <v>71</v>
      </c>
      <c r="C79" s="119">
        <f>SQRT(C77^2+C78^2)</f>
        <v>241.6</v>
      </c>
      <c r="D79" s="119">
        <f>SQRT(D77^2+D78^2)</f>
        <v>547.20000000000005</v>
      </c>
      <c r="E79" s="119">
        <f>SQRT(E77^2+E78^2)</f>
        <v>547.20000000000005</v>
      </c>
      <c r="F79" s="81"/>
      <c r="G79" s="128"/>
      <c r="H79" s="115" t="s">
        <v>71</v>
      </c>
      <c r="I79" s="119">
        <f>SQRT(I77^2+I78^2)</f>
        <v>169.6</v>
      </c>
      <c r="J79" s="119">
        <f>SQRT(J77^2+J78^2)</f>
        <v>362.40000000000003</v>
      </c>
      <c r="K79" s="119">
        <f>SQRT(K77^2+K78^2)</f>
        <v>309.60000000000002</v>
      </c>
      <c r="L79" s="108">
        <v>22</v>
      </c>
      <c r="M79" s="118">
        <f>(E77+K77)/1000</f>
        <v>0.85680000000000012</v>
      </c>
      <c r="N79" s="118">
        <f>(E78+K78)/1000</f>
        <v>0</v>
      </c>
    </row>
    <row r="80" spans="1:14" ht="38.25" x14ac:dyDescent="0.2">
      <c r="A80" s="114" t="s">
        <v>72</v>
      </c>
      <c r="B80" s="115" t="s">
        <v>73</v>
      </c>
      <c r="C80" s="119">
        <f>C79/C72</f>
        <v>9.6640000000000004E-2</v>
      </c>
      <c r="D80" s="119">
        <f>D79/D72</f>
        <v>0.21888000000000002</v>
      </c>
      <c r="E80" s="119">
        <f>E79/E72</f>
        <v>0.21888000000000002</v>
      </c>
      <c r="F80" s="81"/>
      <c r="G80" s="114" t="s">
        <v>72</v>
      </c>
      <c r="H80" s="115" t="s">
        <v>73</v>
      </c>
      <c r="I80" s="119">
        <f>I79/I72</f>
        <v>6.7839999999999998E-2</v>
      </c>
      <c r="J80" s="119">
        <f>J79/J72</f>
        <v>0.14496000000000001</v>
      </c>
      <c r="K80" s="119">
        <f>K79/K72</f>
        <v>0.12384000000000001</v>
      </c>
      <c r="L80" s="113"/>
      <c r="M80" s="81"/>
      <c r="N80" s="81"/>
    </row>
    <row r="81" spans="1:14" ht="38.25" x14ac:dyDescent="0.2">
      <c r="A81" s="114" t="s">
        <v>74</v>
      </c>
      <c r="B81" s="115" t="s">
        <v>75</v>
      </c>
      <c r="C81" s="120">
        <f>C74*C80^2+C73</f>
        <v>9.9704072345599997</v>
      </c>
      <c r="D81" s="120">
        <f>D74*D80^2+D73</f>
        <v>10.880639523839999</v>
      </c>
      <c r="E81" s="120">
        <f>E74*E80^2+E73</f>
        <v>10.880639523839999</v>
      </c>
      <c r="F81" s="81"/>
      <c r="G81" s="114" t="s">
        <v>74</v>
      </c>
      <c r="H81" s="115" t="s">
        <v>75</v>
      </c>
      <c r="I81" s="120">
        <f>I74*I80^2+I73</f>
        <v>5.8567725619199997</v>
      </c>
      <c r="J81" s="120">
        <f>J74*J80^2+J73</f>
        <v>6.2375109171199998</v>
      </c>
      <c r="K81" s="120">
        <f>K74*K80^2+K73</f>
        <v>6.1058032179200001</v>
      </c>
      <c r="L81" s="121"/>
      <c r="M81" s="81"/>
      <c r="N81" s="81"/>
    </row>
    <row r="82" spans="1:14" ht="51.75" thickBot="1" x14ac:dyDescent="0.25">
      <c r="A82" s="122" t="s">
        <v>76</v>
      </c>
      <c r="B82" s="123" t="s">
        <v>77</v>
      </c>
      <c r="C82" s="124">
        <f>(C76*C80^2+C75)/100*C72</f>
        <v>47.521782195200004</v>
      </c>
      <c r="D82" s="124">
        <f>(D76*D80^2+D75)/100*D72</f>
        <v>56.903731532800009</v>
      </c>
      <c r="E82" s="124">
        <f>(E76*E80^2+E75)/100*E72</f>
        <v>56.903731532800009</v>
      </c>
      <c r="F82" s="81"/>
      <c r="G82" s="122" t="s">
        <v>76</v>
      </c>
      <c r="H82" s="123" t="s">
        <v>77</v>
      </c>
      <c r="I82" s="124">
        <f>(I76*I80^2+I75)/100*I72</f>
        <v>31.208094720000002</v>
      </c>
      <c r="J82" s="124">
        <f>(J76*J80^2+J75)/100*J72</f>
        <v>35.516017920000003</v>
      </c>
      <c r="K82" s="124">
        <f>(K76*K80^2+K75)/100*K72</f>
        <v>34.025790719999996</v>
      </c>
      <c r="L82" s="121"/>
      <c r="M82" s="81"/>
      <c r="N82" s="81"/>
    </row>
  </sheetData>
  <mergeCells count="5">
    <mergeCell ref="A70:I70"/>
    <mergeCell ref="A71:B71"/>
    <mergeCell ref="G71:H71"/>
    <mergeCell ref="A77:A79"/>
    <mergeCell ref="G77:G79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Желябово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2019-07-16T10:55:44Z</dcterms:modified>
</cp:coreProperties>
</file>