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5" i="3" l="1"/>
  <c r="J85" i="3"/>
  <c r="I85" i="3"/>
  <c r="E85" i="3"/>
  <c r="D85" i="3"/>
  <c r="C85" i="3"/>
  <c r="C84" i="3"/>
  <c r="K82" i="3"/>
  <c r="J82" i="3"/>
  <c r="I82" i="3"/>
  <c r="E82" i="3"/>
  <c r="D82" i="3"/>
  <c r="C82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93" i="3"/>
  <c r="J93" i="3"/>
  <c r="I93" i="3"/>
  <c r="E93" i="3"/>
  <c r="D93" i="3"/>
  <c r="C93" i="3"/>
  <c r="K84" i="3"/>
  <c r="K86" i="3" s="1"/>
  <c r="K89" i="3" s="1"/>
  <c r="J84" i="3"/>
  <c r="I84" i="3"/>
  <c r="E84" i="3"/>
  <c r="E86" i="3" s="1"/>
  <c r="E89" i="3" s="1"/>
  <c r="D84" i="3"/>
  <c r="D86" i="3" s="1"/>
  <c r="D89" i="3" s="1"/>
  <c r="K81" i="3"/>
  <c r="J81" i="3"/>
  <c r="M81" i="3" s="1"/>
  <c r="I81" i="3"/>
  <c r="E81" i="3"/>
  <c r="N81" i="3" s="1"/>
  <c r="D81" i="3"/>
  <c r="C81" i="3"/>
  <c r="D83" i="3" l="1"/>
  <c r="D88" i="3" s="1"/>
  <c r="K83" i="3"/>
  <c r="K88" i="3" s="1"/>
  <c r="C86" i="3"/>
  <c r="C89" i="3" s="1"/>
  <c r="E83" i="3"/>
  <c r="E88" i="3" s="1"/>
  <c r="J86" i="3"/>
  <c r="J89" i="3" s="1"/>
  <c r="I86" i="3"/>
  <c r="I89" i="3" s="1"/>
  <c r="C87" i="3"/>
  <c r="C90" i="3" s="1"/>
  <c r="K87" i="3"/>
  <c r="K90" i="3" s="1"/>
  <c r="K91" i="3" s="1"/>
  <c r="J87" i="3"/>
  <c r="J90" i="3" s="1"/>
  <c r="I87" i="3"/>
  <c r="I90" i="3" s="1"/>
  <c r="L82" i="3"/>
  <c r="M82" i="3"/>
  <c r="D87" i="3"/>
  <c r="D90" i="3" s="1"/>
  <c r="D91" i="3" s="1"/>
  <c r="E87" i="3"/>
  <c r="E90" i="3" s="1"/>
  <c r="E91" i="3" s="1"/>
  <c r="N82" i="3"/>
  <c r="I83" i="3"/>
  <c r="I88" i="3" s="1"/>
  <c r="L81" i="3"/>
  <c r="C83" i="3"/>
  <c r="C88" i="3" s="1"/>
  <c r="J83" i="3"/>
  <c r="J88" i="3" s="1"/>
  <c r="J91" i="3" s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C91" i="3" l="1"/>
  <c r="I92" i="3"/>
  <c r="C92" i="3"/>
  <c r="K92" i="3"/>
  <c r="J92" i="3"/>
  <c r="D92" i="3"/>
  <c r="E92" i="3"/>
  <c r="I91" i="3"/>
</calcChain>
</file>

<file path=xl/sharedStrings.xml><?xml version="1.0" encoding="utf-8"?>
<sst xmlns="http://schemas.openxmlformats.org/spreadsheetml/2006/main" count="230" uniqueCount="106">
  <si>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</si>
  <si>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</si>
  <si>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</si>
  <si>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</si>
  <si>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</si>
  <si>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</si>
  <si>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</si>
  <si>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</si>
  <si>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</si>
  <si>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</si>
  <si>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</si>
  <si>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</si>
  <si>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</si>
  <si>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</si>
  <si>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</si>
  <si>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</si>
  <si>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</si>
  <si>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</si>
  <si>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</si>
  <si>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</si>
  <si>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</si>
  <si>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</si>
  <si>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</si>
  <si>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</si>
  <si>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</si>
  <si>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</si>
  <si>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</si>
  <si>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</si>
  <si>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</si>
  <si>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</si>
  <si>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</si>
  <si>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</si>
  <si>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</si>
  <si>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</si>
  <si>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</si>
  <si>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</si>
  <si>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</si>
  <si>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</si>
  <si>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Коротово</t>
  </si>
  <si>
    <t xml:space="preserve"> 0,4 Коротово ТСН 1 ао</t>
  </si>
  <si>
    <t xml:space="preserve"> 0,4 Коротово ТСН 2 ао</t>
  </si>
  <si>
    <t xml:space="preserve"> 10 Коротово Т 1 ап</t>
  </si>
  <si>
    <t xml:space="preserve"> 10 Коротово Т 2 ап</t>
  </si>
  <si>
    <t xml:space="preserve"> 10 Коротово-Дмитриево ао</t>
  </si>
  <si>
    <t xml:space="preserve"> 10 Коротово-Дмитриево ап</t>
  </si>
  <si>
    <t xml:space="preserve"> 10 Коротово-Кисово ао</t>
  </si>
  <si>
    <t xml:space="preserve"> 10 Коротово-Сосновка ао</t>
  </si>
  <si>
    <t xml:space="preserve"> 10 Коротово-Сосновка ап</t>
  </si>
  <si>
    <t xml:space="preserve"> 10 Коротово-Улома ао</t>
  </si>
  <si>
    <t xml:space="preserve"> 10 Коротово-Чаево ао</t>
  </si>
  <si>
    <t xml:space="preserve"> 10 Коротово-Чаево ап</t>
  </si>
  <si>
    <t xml:space="preserve"> 35 Коротово Т 1 ао</t>
  </si>
  <si>
    <t xml:space="preserve"> 35 Коротово Т 1 ап</t>
  </si>
  <si>
    <t xml:space="preserve"> 35 Коротово Т 2 ао</t>
  </si>
  <si>
    <t xml:space="preserve"> 35 Коротово Т 2 ап</t>
  </si>
  <si>
    <t xml:space="preserve"> 35 Коротово-Вешняки ао</t>
  </si>
  <si>
    <t xml:space="preserve"> 35 Коротово-Вешняки ап</t>
  </si>
  <si>
    <t xml:space="preserve"> 35 Коротово-Ягница ао</t>
  </si>
  <si>
    <t xml:space="preserve"> 35 Коротово-Ягница ап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</si>
  <si>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</si>
  <si>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</si>
  <si>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</si>
  <si>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</si>
  <si>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</si>
  <si>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</si>
  <si>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</si>
  <si>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</si>
  <si>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</si>
  <si>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</si>
  <si>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</si>
  <si>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</si>
  <si>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</si>
  <si>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</si>
  <si>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</si>
  <si>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</si>
  <si>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</si>
  <si>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</si>
  <si>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</si>
  <si>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</si>
  <si>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</si>
  <si>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</si>
  <si>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</si>
  <si>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</si>
  <si>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</si>
  <si>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</si>
  <si>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</si>
  <si>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</si>
  <si>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</si>
  <si>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</si>
  <si>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</si>
  <si>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</si>
  <si>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</si>
  <si>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</si>
  <si>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</si>
  <si>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</si>
  <si>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</si>
  <si>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</si>
  <si>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</si>
  <si>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</si>
  <si>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</si>
  <si>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</si>
  <si>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</si>
  <si>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</si>
  <si>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</si>
  <si>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</si>
  <si>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19.06.2019 г. по ПС Коротово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</si>
</sst>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/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6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7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8"/>
      <c r="AA9" s="29"/>
    </row>
    <row r="10" spans="1:27" s="66" customFormat="1" ht="16.5" thickBot="1" x14ac:dyDescent="0.3">
      <c r="A10" s="61"/>
      <c r="B10" s="62" t="s">
        <v>2</v>
      </c>
      <c r="C10" s="63">
        <f>SUM(C8:C9)</f>
        <v>0</v>
      </c>
      <c r="D10" s="63">
        <f t="shared" ref="D10:J10" si="0">SUM(D8:D9)</f>
        <v>0</v>
      </c>
      <c r="E10" s="63">
        <f t="shared" si="0"/>
        <v>0</v>
      </c>
      <c r="F10" s="63">
        <f t="shared" si="0"/>
        <v>0</v>
      </c>
      <c r="G10" s="63">
        <f t="shared" si="0"/>
        <v>0</v>
      </c>
      <c r="H10" s="63">
        <f t="shared" si="0"/>
        <v>0</v>
      </c>
      <c r="I10" s="63">
        <f t="shared" si="0"/>
        <v>0</v>
      </c>
      <c r="J10" s="63">
        <f t="shared" si="0"/>
        <v>0</v>
      </c>
      <c r="K10" s="63">
        <f t="shared" ref="K10:Z10" si="1">SUM(K8:K9)</f>
        <v>0</v>
      </c>
      <c r="L10" s="63">
        <f t="shared" si="1"/>
        <v>0</v>
      </c>
      <c r="M10" s="63">
        <f t="shared" si="1"/>
        <v>0</v>
      </c>
      <c r="N10" s="63">
        <f t="shared" si="1"/>
        <v>0</v>
      </c>
      <c r="O10" s="63">
        <f t="shared" si="1"/>
        <v>0</v>
      </c>
      <c r="P10" s="63">
        <f t="shared" si="1"/>
        <v>0</v>
      </c>
      <c r="Q10" s="63">
        <f t="shared" si="1"/>
        <v>0</v>
      </c>
      <c r="R10" s="63">
        <f t="shared" si="1"/>
        <v>0</v>
      </c>
      <c r="S10" s="63">
        <f t="shared" si="1"/>
        <v>0</v>
      </c>
      <c r="T10" s="63">
        <f t="shared" si="1"/>
        <v>0</v>
      </c>
      <c r="U10" s="63">
        <f t="shared" si="1"/>
        <v>0</v>
      </c>
      <c r="V10" s="63">
        <f t="shared" si="1"/>
        <v>0</v>
      </c>
      <c r="W10" s="63">
        <f t="shared" si="1"/>
        <v>0</v>
      </c>
      <c r="X10" s="63">
        <f t="shared" si="1"/>
        <v>0</v>
      </c>
      <c r="Y10" s="63">
        <f t="shared" si="1"/>
        <v>0</v>
      </c>
      <c r="Z10" s="64">
        <f t="shared" si="1"/>
        <v>0</v>
      </c>
      <c r="AA10" s="65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8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F4" sqref="F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34" t="s">
        <v>36</v>
      </c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Коротово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35" t="s">
        <v>37</v>
      </c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140" customFormat="1" ht="35.25" customHeight="1" thickBot="1" x14ac:dyDescent="0.25">
      <c r="A6" s="136" t="s">
        <v>31</v>
      </c>
      <c r="B6" s="137" t="s">
        <v>39</v>
      </c>
      <c r="C6" s="137" t="s">
        <v>40</v>
      </c>
      <c r="D6" s="137" t="s">
        <v>41</v>
      </c>
      <c r="E6" s="137" t="s">
        <v>42</v>
      </c>
      <c r="F6" s="137" t="s">
        <v>43</v>
      </c>
      <c r="G6" s="137" t="s">
        <v>44</v>
      </c>
      <c r="H6" s="137" t="s">
        <v>45</v>
      </c>
      <c r="I6" s="137" t="s">
        <v>46</v>
      </c>
      <c r="J6" s="137" t="s">
        <v>47</v>
      </c>
      <c r="K6" s="137" t="s">
        <v>48</v>
      </c>
      <c r="L6" s="137" t="s">
        <v>49</v>
      </c>
      <c r="M6" s="137" t="s">
        <v>50</v>
      </c>
      <c r="N6" s="137" t="s">
        <v>51</v>
      </c>
      <c r="O6" s="137" t="s">
        <v>52</v>
      </c>
      <c r="P6" s="137" t="s">
        <v>53</v>
      </c>
      <c r="Q6" s="137" t="s">
        <v>54</v>
      </c>
      <c r="R6" s="137" t="s">
        <v>55</v>
      </c>
      <c r="S6" s="137" t="s">
        <v>56</v>
      </c>
      <c r="T6" s="137" t="s">
        <v>57</v>
      </c>
      <c r="U6" s="138" t="s">
        <v>58</v>
      </c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  <c r="AV6" s="139"/>
      <c r="AW6" s="139"/>
      <c r="AX6" s="139"/>
      <c r="AY6" s="139"/>
      <c r="AZ6" s="139"/>
      <c r="BA6" s="139"/>
      <c r="BB6" s="139"/>
    </row>
    <row r="7" spans="1:54" x14ac:dyDescent="0.2">
      <c r="A7" s="67" t="s">
        <v>3</v>
      </c>
      <c r="B7" s="68">
        <v>1.56</v>
      </c>
      <c r="C7" s="68">
        <v>0.24</v>
      </c>
      <c r="D7" s="68">
        <v>264</v>
      </c>
      <c r="E7" s="68">
        <v>196.8</v>
      </c>
      <c r="F7" s="68">
        <v>70</v>
      </c>
      <c r="G7" s="68">
        <v>0</v>
      </c>
      <c r="H7" s="68">
        <v>102.60000000000001</v>
      </c>
      <c r="I7" s="68">
        <v>122.4</v>
      </c>
      <c r="J7" s="68">
        <v>0</v>
      </c>
      <c r="K7" s="68">
        <v>93.600000000000009</v>
      </c>
      <c r="L7" s="68">
        <v>72</v>
      </c>
      <c r="M7" s="68">
        <v>0</v>
      </c>
      <c r="N7" s="68">
        <v>0</v>
      </c>
      <c r="O7" s="68">
        <v>260.39999999999998</v>
      </c>
      <c r="P7" s="68">
        <v>0</v>
      </c>
      <c r="Q7" s="68">
        <v>281.40000000000003</v>
      </c>
      <c r="R7" s="68">
        <v>262.5</v>
      </c>
      <c r="S7" s="68">
        <v>0</v>
      </c>
      <c r="T7" s="68">
        <v>298.2</v>
      </c>
      <c r="U7" s="69">
        <v>0</v>
      </c>
    </row>
    <row r="8" spans="1:54" x14ac:dyDescent="0.2">
      <c r="A8" s="70" t="s">
        <v>4</v>
      </c>
      <c r="B8" s="71">
        <v>0.54</v>
      </c>
      <c r="C8" s="71">
        <v>0</v>
      </c>
      <c r="D8" s="71">
        <v>242.4</v>
      </c>
      <c r="E8" s="71">
        <v>180</v>
      </c>
      <c r="F8" s="71">
        <v>62.4</v>
      </c>
      <c r="G8" s="71">
        <v>0</v>
      </c>
      <c r="H8" s="71">
        <v>93.600000000000009</v>
      </c>
      <c r="I8" s="71">
        <v>110.4</v>
      </c>
      <c r="J8" s="71">
        <v>0</v>
      </c>
      <c r="K8" s="71">
        <v>84.8</v>
      </c>
      <c r="L8" s="71">
        <v>66.400000000000006</v>
      </c>
      <c r="M8" s="71">
        <v>0</v>
      </c>
      <c r="N8" s="71">
        <v>0</v>
      </c>
      <c r="O8" s="71">
        <v>231</v>
      </c>
      <c r="P8" s="71">
        <v>0</v>
      </c>
      <c r="Q8" s="71">
        <v>260.39999999999998</v>
      </c>
      <c r="R8" s="71">
        <v>233.1</v>
      </c>
      <c r="S8" s="71">
        <v>0</v>
      </c>
      <c r="T8" s="71">
        <v>279.3</v>
      </c>
      <c r="U8" s="72">
        <v>0</v>
      </c>
    </row>
    <row r="9" spans="1:54" x14ac:dyDescent="0.2">
      <c r="A9" s="70" t="s">
        <v>5</v>
      </c>
      <c r="B9" s="71">
        <v>0.3</v>
      </c>
      <c r="C9" s="71">
        <v>0</v>
      </c>
      <c r="D9" s="71">
        <v>230.4</v>
      </c>
      <c r="E9" s="71">
        <v>172.8</v>
      </c>
      <c r="F9" s="71">
        <v>61.2</v>
      </c>
      <c r="G9" s="71">
        <v>0</v>
      </c>
      <c r="H9" s="71">
        <v>90</v>
      </c>
      <c r="I9" s="71">
        <v>103.60000000000001</v>
      </c>
      <c r="J9" s="71">
        <v>0</v>
      </c>
      <c r="K9" s="71">
        <v>81.600000000000009</v>
      </c>
      <c r="L9" s="71">
        <v>64</v>
      </c>
      <c r="M9" s="71">
        <v>0</v>
      </c>
      <c r="N9" s="71">
        <v>0</v>
      </c>
      <c r="O9" s="71">
        <v>222.6</v>
      </c>
      <c r="P9" s="71">
        <v>0</v>
      </c>
      <c r="Q9" s="71">
        <v>243.6</v>
      </c>
      <c r="R9" s="71">
        <v>222.6</v>
      </c>
      <c r="S9" s="71">
        <v>0</v>
      </c>
      <c r="T9" s="71">
        <v>262.5</v>
      </c>
      <c r="U9" s="72">
        <v>0</v>
      </c>
    </row>
    <row r="10" spans="1:54" x14ac:dyDescent="0.2">
      <c r="A10" s="70" t="s">
        <v>6</v>
      </c>
      <c r="B10" s="71">
        <v>0.36</v>
      </c>
      <c r="C10" s="71">
        <v>0</v>
      </c>
      <c r="D10" s="71">
        <v>218.4</v>
      </c>
      <c r="E10" s="71">
        <v>165.6</v>
      </c>
      <c r="F10" s="71">
        <v>56.4</v>
      </c>
      <c r="G10" s="71">
        <v>0</v>
      </c>
      <c r="H10" s="71">
        <v>87</v>
      </c>
      <c r="I10" s="71">
        <v>103.2</v>
      </c>
      <c r="J10" s="71">
        <v>0</v>
      </c>
      <c r="K10" s="71">
        <v>76.8</v>
      </c>
      <c r="L10" s="71">
        <v>58.4</v>
      </c>
      <c r="M10" s="71">
        <v>0</v>
      </c>
      <c r="N10" s="71">
        <v>0</v>
      </c>
      <c r="O10" s="71">
        <v>214.20000000000002</v>
      </c>
      <c r="P10" s="71">
        <v>0</v>
      </c>
      <c r="Q10" s="71">
        <v>231</v>
      </c>
      <c r="R10" s="71">
        <v>212.1</v>
      </c>
      <c r="S10" s="71">
        <v>0</v>
      </c>
      <c r="T10" s="71">
        <v>243.6</v>
      </c>
      <c r="U10" s="72">
        <v>0</v>
      </c>
    </row>
    <row r="11" spans="1:54" x14ac:dyDescent="0.2">
      <c r="A11" s="70" t="s">
        <v>7</v>
      </c>
      <c r="B11" s="71">
        <v>0.36</v>
      </c>
      <c r="C11" s="71">
        <v>0</v>
      </c>
      <c r="D11" s="71">
        <v>220.8</v>
      </c>
      <c r="E11" s="71">
        <v>168</v>
      </c>
      <c r="F11" s="71">
        <v>62.4</v>
      </c>
      <c r="G11" s="71">
        <v>0</v>
      </c>
      <c r="H11" s="71">
        <v>84</v>
      </c>
      <c r="I11" s="71">
        <v>100</v>
      </c>
      <c r="J11" s="71">
        <v>0</v>
      </c>
      <c r="K11" s="71">
        <v>85.600000000000009</v>
      </c>
      <c r="L11" s="71">
        <v>59.2</v>
      </c>
      <c r="M11" s="71">
        <v>0</v>
      </c>
      <c r="N11" s="71">
        <v>0</v>
      </c>
      <c r="O11" s="71">
        <v>222.6</v>
      </c>
      <c r="P11" s="71">
        <v>0</v>
      </c>
      <c r="Q11" s="71">
        <v>226.8</v>
      </c>
      <c r="R11" s="71">
        <v>224.70000000000002</v>
      </c>
      <c r="S11" s="71">
        <v>0</v>
      </c>
      <c r="T11" s="71">
        <v>239.4</v>
      </c>
      <c r="U11" s="72">
        <v>0</v>
      </c>
    </row>
    <row r="12" spans="1:54" x14ac:dyDescent="0.2">
      <c r="A12" s="70" t="s">
        <v>8</v>
      </c>
      <c r="B12" s="71">
        <v>0.3</v>
      </c>
      <c r="C12" s="71">
        <v>0</v>
      </c>
      <c r="D12" s="71">
        <v>249.6</v>
      </c>
      <c r="E12" s="71">
        <v>201.6</v>
      </c>
      <c r="F12" s="71">
        <v>67.599999999999994</v>
      </c>
      <c r="G12" s="71">
        <v>0</v>
      </c>
      <c r="H12" s="71">
        <v>101.4</v>
      </c>
      <c r="I12" s="71">
        <v>113.2</v>
      </c>
      <c r="J12" s="71">
        <v>0</v>
      </c>
      <c r="K12" s="71">
        <v>98.4</v>
      </c>
      <c r="L12" s="71">
        <v>68</v>
      </c>
      <c r="M12" s="71">
        <v>0</v>
      </c>
      <c r="N12" s="71">
        <v>0</v>
      </c>
      <c r="O12" s="71">
        <v>277.2</v>
      </c>
      <c r="P12" s="71">
        <v>0</v>
      </c>
      <c r="Q12" s="71">
        <v>247.8</v>
      </c>
      <c r="R12" s="71">
        <v>277.2</v>
      </c>
      <c r="S12" s="71">
        <v>0</v>
      </c>
      <c r="T12" s="71">
        <v>266.7</v>
      </c>
      <c r="U12" s="72">
        <v>0</v>
      </c>
    </row>
    <row r="13" spans="1:54" x14ac:dyDescent="0.2">
      <c r="A13" s="70" t="s">
        <v>9</v>
      </c>
      <c r="B13" s="71">
        <v>0.54</v>
      </c>
      <c r="C13" s="71">
        <v>0</v>
      </c>
      <c r="D13" s="71">
        <v>285.60000000000002</v>
      </c>
      <c r="E13" s="71">
        <v>254.4</v>
      </c>
      <c r="F13" s="71">
        <v>77.600000000000009</v>
      </c>
      <c r="G13" s="71">
        <v>0</v>
      </c>
      <c r="H13" s="71">
        <v>124.8</v>
      </c>
      <c r="I13" s="71">
        <v>127.2</v>
      </c>
      <c r="J13" s="71">
        <v>0</v>
      </c>
      <c r="K13" s="71">
        <v>132.80000000000001</v>
      </c>
      <c r="L13" s="71">
        <v>81.600000000000009</v>
      </c>
      <c r="M13" s="71">
        <v>0</v>
      </c>
      <c r="N13" s="71">
        <v>0</v>
      </c>
      <c r="O13" s="71">
        <v>361.2</v>
      </c>
      <c r="P13" s="71">
        <v>0</v>
      </c>
      <c r="Q13" s="71">
        <v>315</v>
      </c>
      <c r="R13" s="71">
        <v>354.90000000000003</v>
      </c>
      <c r="S13" s="71">
        <v>0</v>
      </c>
      <c r="T13" s="71">
        <v>329.7</v>
      </c>
      <c r="U13" s="72">
        <v>0</v>
      </c>
    </row>
    <row r="14" spans="1:54" x14ac:dyDescent="0.2">
      <c r="A14" s="70" t="s">
        <v>10</v>
      </c>
      <c r="B14" s="71">
        <v>0.3</v>
      </c>
      <c r="C14" s="71">
        <v>0</v>
      </c>
      <c r="D14" s="71">
        <v>360</v>
      </c>
      <c r="E14" s="71">
        <v>304.8</v>
      </c>
      <c r="F14" s="71">
        <v>88.4</v>
      </c>
      <c r="G14" s="71">
        <v>0</v>
      </c>
      <c r="H14" s="71">
        <v>163.80000000000001</v>
      </c>
      <c r="I14" s="71">
        <v>169.6</v>
      </c>
      <c r="J14" s="71">
        <v>0</v>
      </c>
      <c r="K14" s="71">
        <v>140</v>
      </c>
      <c r="L14" s="71">
        <v>104.8</v>
      </c>
      <c r="M14" s="71">
        <v>0</v>
      </c>
      <c r="N14" s="71">
        <v>0</v>
      </c>
      <c r="O14" s="71">
        <v>369.6</v>
      </c>
      <c r="P14" s="71">
        <v>0</v>
      </c>
      <c r="Q14" s="71">
        <v>365.40000000000003</v>
      </c>
      <c r="R14" s="71">
        <v>371.7</v>
      </c>
      <c r="S14" s="71">
        <v>0</v>
      </c>
      <c r="T14" s="71">
        <v>382.2</v>
      </c>
      <c r="U14" s="72">
        <v>0</v>
      </c>
    </row>
    <row r="15" spans="1:54" x14ac:dyDescent="0.2">
      <c r="A15" s="70" t="s">
        <v>11</v>
      </c>
      <c r="B15" s="71">
        <v>0.54</v>
      </c>
      <c r="C15" s="71">
        <v>0</v>
      </c>
      <c r="D15" s="71">
        <v>405.6</v>
      </c>
      <c r="E15" s="71">
        <v>343.2</v>
      </c>
      <c r="F15" s="71">
        <v>107.2</v>
      </c>
      <c r="G15" s="71">
        <v>0</v>
      </c>
      <c r="H15" s="71">
        <v>180</v>
      </c>
      <c r="I15" s="71">
        <v>186.4</v>
      </c>
      <c r="J15" s="71">
        <v>0</v>
      </c>
      <c r="K15" s="71">
        <v>168.8</v>
      </c>
      <c r="L15" s="71">
        <v>116</v>
      </c>
      <c r="M15" s="71">
        <v>0</v>
      </c>
      <c r="N15" s="71">
        <v>0</v>
      </c>
      <c r="O15" s="71">
        <v>403.2</v>
      </c>
      <c r="P15" s="71">
        <v>0</v>
      </c>
      <c r="Q15" s="71">
        <v>415.8</v>
      </c>
      <c r="R15" s="71">
        <v>401.1</v>
      </c>
      <c r="S15" s="71">
        <v>0</v>
      </c>
      <c r="T15" s="71">
        <v>432.6</v>
      </c>
      <c r="U15" s="72">
        <v>0</v>
      </c>
    </row>
    <row r="16" spans="1:54" x14ac:dyDescent="0.2">
      <c r="A16" s="70" t="s">
        <v>12</v>
      </c>
      <c r="B16" s="71">
        <v>0.36</v>
      </c>
      <c r="C16" s="71">
        <v>0</v>
      </c>
      <c r="D16" s="71">
        <v>436.8</v>
      </c>
      <c r="E16" s="71">
        <v>374.40000000000003</v>
      </c>
      <c r="F16" s="71">
        <v>113.60000000000001</v>
      </c>
      <c r="G16" s="71">
        <v>0</v>
      </c>
      <c r="H16" s="71">
        <v>210</v>
      </c>
      <c r="I16" s="71">
        <v>200</v>
      </c>
      <c r="J16" s="71">
        <v>0</v>
      </c>
      <c r="K16" s="71">
        <v>168</v>
      </c>
      <c r="L16" s="71">
        <v>125.60000000000001</v>
      </c>
      <c r="M16" s="71">
        <v>0</v>
      </c>
      <c r="N16" s="71">
        <v>0</v>
      </c>
      <c r="O16" s="71">
        <v>474.6</v>
      </c>
      <c r="P16" s="71">
        <v>0</v>
      </c>
      <c r="Q16" s="71">
        <v>441</v>
      </c>
      <c r="R16" s="71">
        <v>468.3</v>
      </c>
      <c r="S16" s="71">
        <v>0</v>
      </c>
      <c r="T16" s="71">
        <v>459.90000000000003</v>
      </c>
      <c r="U16" s="72">
        <v>0</v>
      </c>
    </row>
    <row r="17" spans="1:21" x14ac:dyDescent="0.2">
      <c r="A17" s="70" t="s">
        <v>13</v>
      </c>
      <c r="B17" s="71">
        <v>0.42</v>
      </c>
      <c r="C17" s="71">
        <v>0</v>
      </c>
      <c r="D17" s="71">
        <v>420</v>
      </c>
      <c r="E17" s="71">
        <v>364.8</v>
      </c>
      <c r="F17" s="71">
        <v>108.4</v>
      </c>
      <c r="G17" s="71">
        <v>0</v>
      </c>
      <c r="H17" s="71">
        <v>208.20000000000002</v>
      </c>
      <c r="I17" s="71">
        <v>197.6</v>
      </c>
      <c r="J17" s="71">
        <v>0</v>
      </c>
      <c r="K17" s="71">
        <v>160.80000000000001</v>
      </c>
      <c r="L17" s="71">
        <v>117.60000000000001</v>
      </c>
      <c r="M17" s="71">
        <v>0</v>
      </c>
      <c r="N17" s="71">
        <v>0</v>
      </c>
      <c r="O17" s="71">
        <v>441</v>
      </c>
      <c r="P17" s="71">
        <v>0</v>
      </c>
      <c r="Q17" s="71">
        <v>436.8</v>
      </c>
      <c r="R17" s="71">
        <v>441</v>
      </c>
      <c r="S17" s="71">
        <v>0</v>
      </c>
      <c r="T17" s="71">
        <v>457.8</v>
      </c>
      <c r="U17" s="72">
        <v>0</v>
      </c>
    </row>
    <row r="18" spans="1:21" x14ac:dyDescent="0.2">
      <c r="A18" s="70" t="s">
        <v>14</v>
      </c>
      <c r="B18" s="71">
        <v>1.5</v>
      </c>
      <c r="C18" s="71">
        <v>0</v>
      </c>
      <c r="D18" s="71">
        <v>410.40000000000003</v>
      </c>
      <c r="E18" s="71">
        <v>355.2</v>
      </c>
      <c r="F18" s="71">
        <v>105.2</v>
      </c>
      <c r="G18" s="71">
        <v>0</v>
      </c>
      <c r="H18" s="71">
        <v>198</v>
      </c>
      <c r="I18" s="71">
        <v>193.20000000000002</v>
      </c>
      <c r="J18" s="71">
        <v>0</v>
      </c>
      <c r="K18" s="71">
        <v>158.4</v>
      </c>
      <c r="L18" s="71">
        <v>116</v>
      </c>
      <c r="M18" s="71">
        <v>0</v>
      </c>
      <c r="N18" s="71">
        <v>0</v>
      </c>
      <c r="O18" s="71">
        <v>420</v>
      </c>
      <c r="P18" s="71">
        <v>0</v>
      </c>
      <c r="Q18" s="71">
        <v>424.2</v>
      </c>
      <c r="R18" s="71">
        <v>415.8</v>
      </c>
      <c r="S18" s="71">
        <v>0</v>
      </c>
      <c r="T18" s="71">
        <v>443.1</v>
      </c>
      <c r="U18" s="72">
        <v>0</v>
      </c>
    </row>
    <row r="19" spans="1:21" x14ac:dyDescent="0.2">
      <c r="A19" s="70" t="s">
        <v>15</v>
      </c>
      <c r="B19" s="71">
        <v>0.9</v>
      </c>
      <c r="C19" s="71">
        <v>0</v>
      </c>
      <c r="D19" s="71">
        <v>415.2</v>
      </c>
      <c r="E19" s="71">
        <v>333.6</v>
      </c>
      <c r="F19" s="71">
        <v>109.60000000000001</v>
      </c>
      <c r="G19" s="71">
        <v>0</v>
      </c>
      <c r="H19" s="71">
        <v>183</v>
      </c>
      <c r="I19" s="71">
        <v>188.4</v>
      </c>
      <c r="J19" s="71">
        <v>0</v>
      </c>
      <c r="K19" s="71">
        <v>153.6</v>
      </c>
      <c r="L19" s="71">
        <v>120.8</v>
      </c>
      <c r="M19" s="71">
        <v>0</v>
      </c>
      <c r="N19" s="71">
        <v>0</v>
      </c>
      <c r="O19" s="71">
        <v>407.40000000000003</v>
      </c>
      <c r="P19" s="71">
        <v>0</v>
      </c>
      <c r="Q19" s="71">
        <v>436.8</v>
      </c>
      <c r="R19" s="71">
        <v>407.40000000000003</v>
      </c>
      <c r="S19" s="71">
        <v>0</v>
      </c>
      <c r="T19" s="71">
        <v>459.90000000000003</v>
      </c>
      <c r="U19" s="72">
        <v>0</v>
      </c>
    </row>
    <row r="20" spans="1:21" x14ac:dyDescent="0.2">
      <c r="A20" s="70" t="s">
        <v>16</v>
      </c>
      <c r="B20" s="71">
        <v>0.36</v>
      </c>
      <c r="C20" s="71">
        <v>0</v>
      </c>
      <c r="D20" s="71">
        <v>424.8</v>
      </c>
      <c r="E20" s="71">
        <v>331.2</v>
      </c>
      <c r="F20" s="71">
        <v>116.8</v>
      </c>
      <c r="G20" s="71">
        <v>0</v>
      </c>
      <c r="H20" s="71">
        <v>186.6</v>
      </c>
      <c r="I20" s="71">
        <v>196.4</v>
      </c>
      <c r="J20" s="71">
        <v>0</v>
      </c>
      <c r="K20" s="71">
        <v>145.6</v>
      </c>
      <c r="L20" s="71">
        <v>116.8</v>
      </c>
      <c r="M20" s="71">
        <v>0</v>
      </c>
      <c r="N20" s="71">
        <v>0</v>
      </c>
      <c r="O20" s="71">
        <v>411.6</v>
      </c>
      <c r="P20" s="71">
        <v>0</v>
      </c>
      <c r="Q20" s="71">
        <v>424.2</v>
      </c>
      <c r="R20" s="71">
        <v>409.5</v>
      </c>
      <c r="S20" s="71">
        <v>0</v>
      </c>
      <c r="T20" s="71">
        <v>443.1</v>
      </c>
      <c r="U20" s="72">
        <v>0</v>
      </c>
    </row>
    <row r="21" spans="1:21" x14ac:dyDescent="0.2">
      <c r="A21" s="70" t="s">
        <v>17</v>
      </c>
      <c r="B21" s="71">
        <v>0.3</v>
      </c>
      <c r="C21" s="71">
        <v>0</v>
      </c>
      <c r="D21" s="71">
        <v>420</v>
      </c>
      <c r="E21" s="71">
        <v>316.8</v>
      </c>
      <c r="F21" s="71">
        <v>106.4</v>
      </c>
      <c r="G21" s="71">
        <v>0</v>
      </c>
      <c r="H21" s="71">
        <v>169.20000000000002</v>
      </c>
      <c r="I21" s="71">
        <v>202.4</v>
      </c>
      <c r="J21" s="71">
        <v>0</v>
      </c>
      <c r="K21" s="71">
        <v>148.80000000000001</v>
      </c>
      <c r="L21" s="71">
        <v>115.2</v>
      </c>
      <c r="M21" s="71">
        <v>0</v>
      </c>
      <c r="N21" s="71">
        <v>0</v>
      </c>
      <c r="O21" s="71">
        <v>407.40000000000003</v>
      </c>
      <c r="P21" s="71">
        <v>0</v>
      </c>
      <c r="Q21" s="71">
        <v>403.2</v>
      </c>
      <c r="R21" s="71">
        <v>409.5</v>
      </c>
      <c r="S21" s="71">
        <v>0</v>
      </c>
      <c r="T21" s="71">
        <v>424.2</v>
      </c>
      <c r="U21" s="72">
        <v>0</v>
      </c>
    </row>
    <row r="22" spans="1:21" x14ac:dyDescent="0.2">
      <c r="A22" s="70" t="s">
        <v>18</v>
      </c>
      <c r="B22" s="71">
        <v>0.36</v>
      </c>
      <c r="C22" s="71">
        <v>0</v>
      </c>
      <c r="D22" s="71">
        <v>386.40000000000003</v>
      </c>
      <c r="E22" s="71">
        <v>321.60000000000002</v>
      </c>
      <c r="F22" s="71">
        <v>100.4</v>
      </c>
      <c r="G22" s="71">
        <v>0</v>
      </c>
      <c r="H22" s="71">
        <v>168.6</v>
      </c>
      <c r="I22" s="71">
        <v>184.4</v>
      </c>
      <c r="J22" s="71">
        <v>0</v>
      </c>
      <c r="K22" s="71">
        <v>154.4</v>
      </c>
      <c r="L22" s="71">
        <v>106.4</v>
      </c>
      <c r="M22" s="71">
        <v>0</v>
      </c>
      <c r="N22" s="71">
        <v>0</v>
      </c>
      <c r="O22" s="71">
        <v>407.40000000000003</v>
      </c>
      <c r="P22" s="71">
        <v>0</v>
      </c>
      <c r="Q22" s="71">
        <v>403.2</v>
      </c>
      <c r="R22" s="71">
        <v>407.40000000000003</v>
      </c>
      <c r="S22" s="71">
        <v>0</v>
      </c>
      <c r="T22" s="71">
        <v>420</v>
      </c>
      <c r="U22" s="72">
        <v>0</v>
      </c>
    </row>
    <row r="23" spans="1:21" x14ac:dyDescent="0.2">
      <c r="A23" s="70" t="s">
        <v>19</v>
      </c>
      <c r="B23" s="71">
        <v>0.3</v>
      </c>
      <c r="C23" s="71">
        <v>0</v>
      </c>
      <c r="D23" s="71">
        <v>384</v>
      </c>
      <c r="E23" s="71">
        <v>350.40000000000003</v>
      </c>
      <c r="F23" s="71">
        <v>103.60000000000001</v>
      </c>
      <c r="G23" s="71">
        <v>0</v>
      </c>
      <c r="H23" s="71">
        <v>181.20000000000002</v>
      </c>
      <c r="I23" s="71">
        <v>174.8</v>
      </c>
      <c r="J23" s="71">
        <v>0</v>
      </c>
      <c r="K23" s="71">
        <v>170.4</v>
      </c>
      <c r="L23" s="71">
        <v>108</v>
      </c>
      <c r="M23" s="71">
        <v>0</v>
      </c>
      <c r="N23" s="71">
        <v>0</v>
      </c>
      <c r="O23" s="71">
        <v>411.6</v>
      </c>
      <c r="P23" s="71">
        <v>0</v>
      </c>
      <c r="Q23" s="71">
        <v>407.40000000000003</v>
      </c>
      <c r="R23" s="71">
        <v>407.40000000000003</v>
      </c>
      <c r="S23" s="71">
        <v>0</v>
      </c>
      <c r="T23" s="71">
        <v>426.3</v>
      </c>
      <c r="U23" s="72">
        <v>0</v>
      </c>
    </row>
    <row r="24" spans="1:21" x14ac:dyDescent="0.2">
      <c r="A24" s="70" t="s">
        <v>20</v>
      </c>
      <c r="B24" s="71">
        <v>0.36</v>
      </c>
      <c r="C24" s="71">
        <v>0</v>
      </c>
      <c r="D24" s="71">
        <v>415.2</v>
      </c>
      <c r="E24" s="71">
        <v>355.2</v>
      </c>
      <c r="F24" s="71">
        <v>118</v>
      </c>
      <c r="G24" s="71">
        <v>0</v>
      </c>
      <c r="H24" s="71">
        <v>166.8</v>
      </c>
      <c r="I24" s="71">
        <v>182</v>
      </c>
      <c r="J24" s="71">
        <v>0</v>
      </c>
      <c r="K24" s="71">
        <v>191.20000000000002</v>
      </c>
      <c r="L24" s="71">
        <v>120</v>
      </c>
      <c r="M24" s="71">
        <v>0</v>
      </c>
      <c r="N24" s="71">
        <v>0</v>
      </c>
      <c r="O24" s="71">
        <v>382.2</v>
      </c>
      <c r="P24" s="71">
        <v>0</v>
      </c>
      <c r="Q24" s="71">
        <v>415.8</v>
      </c>
      <c r="R24" s="71">
        <v>384.3</v>
      </c>
      <c r="S24" s="71">
        <v>0</v>
      </c>
      <c r="T24" s="71">
        <v>436.8</v>
      </c>
      <c r="U24" s="72">
        <v>0</v>
      </c>
    </row>
    <row r="25" spans="1:21" x14ac:dyDescent="0.2">
      <c r="A25" s="70" t="s">
        <v>21</v>
      </c>
      <c r="B25" s="71">
        <v>0.3</v>
      </c>
      <c r="C25" s="71">
        <v>0</v>
      </c>
      <c r="D25" s="71">
        <v>448.8</v>
      </c>
      <c r="E25" s="71">
        <v>367.2</v>
      </c>
      <c r="F25" s="71">
        <v>126.8</v>
      </c>
      <c r="G25" s="71">
        <v>0</v>
      </c>
      <c r="H25" s="71">
        <v>163.80000000000001</v>
      </c>
      <c r="I25" s="71">
        <v>195.20000000000002</v>
      </c>
      <c r="J25" s="71">
        <v>0</v>
      </c>
      <c r="K25" s="71">
        <v>206.4</v>
      </c>
      <c r="L25" s="71">
        <v>130.4</v>
      </c>
      <c r="M25" s="71">
        <v>0</v>
      </c>
      <c r="N25" s="71">
        <v>0</v>
      </c>
      <c r="O25" s="71">
        <v>390.6</v>
      </c>
      <c r="P25" s="71">
        <v>0</v>
      </c>
      <c r="Q25" s="71">
        <v>466.2</v>
      </c>
      <c r="R25" s="71">
        <v>394.8</v>
      </c>
      <c r="S25" s="71">
        <v>0</v>
      </c>
      <c r="T25" s="71">
        <v>487.2</v>
      </c>
      <c r="U25" s="72">
        <v>0</v>
      </c>
    </row>
    <row r="26" spans="1:21" x14ac:dyDescent="0.2">
      <c r="A26" s="70" t="s">
        <v>22</v>
      </c>
      <c r="B26" s="71">
        <v>0.36</v>
      </c>
      <c r="C26" s="71">
        <v>0</v>
      </c>
      <c r="D26" s="71">
        <v>475.2</v>
      </c>
      <c r="E26" s="71">
        <v>381.6</v>
      </c>
      <c r="F26" s="71">
        <v>132</v>
      </c>
      <c r="G26" s="71">
        <v>0</v>
      </c>
      <c r="H26" s="71">
        <v>176.4</v>
      </c>
      <c r="I26" s="71">
        <v>210.8</v>
      </c>
      <c r="J26" s="71">
        <v>0</v>
      </c>
      <c r="K26" s="71">
        <v>208</v>
      </c>
      <c r="L26" s="71">
        <v>137.6</v>
      </c>
      <c r="M26" s="71">
        <v>0</v>
      </c>
      <c r="N26" s="71">
        <v>0</v>
      </c>
      <c r="O26" s="71">
        <v>420</v>
      </c>
      <c r="P26" s="71">
        <v>0</v>
      </c>
      <c r="Q26" s="71">
        <v>462</v>
      </c>
      <c r="R26" s="71">
        <v>422.1</v>
      </c>
      <c r="S26" s="71">
        <v>0</v>
      </c>
      <c r="T26" s="71">
        <v>489.3</v>
      </c>
      <c r="U26" s="72">
        <v>0</v>
      </c>
    </row>
    <row r="27" spans="1:21" x14ac:dyDescent="0.2">
      <c r="A27" s="70" t="s">
        <v>23</v>
      </c>
      <c r="B27" s="71">
        <v>0.54</v>
      </c>
      <c r="C27" s="71">
        <v>0</v>
      </c>
      <c r="D27" s="71">
        <v>487.2</v>
      </c>
      <c r="E27" s="71">
        <v>364.8</v>
      </c>
      <c r="F27" s="71">
        <v>136</v>
      </c>
      <c r="G27" s="71">
        <v>0</v>
      </c>
      <c r="H27" s="71">
        <v>172.20000000000002</v>
      </c>
      <c r="I27" s="71">
        <v>228</v>
      </c>
      <c r="J27" s="71">
        <v>0</v>
      </c>
      <c r="K27" s="71">
        <v>194.4</v>
      </c>
      <c r="L27" s="71">
        <v>128</v>
      </c>
      <c r="M27" s="71">
        <v>0</v>
      </c>
      <c r="N27" s="71">
        <v>0</v>
      </c>
      <c r="O27" s="71">
        <v>424.2</v>
      </c>
      <c r="P27" s="71">
        <v>0</v>
      </c>
      <c r="Q27" s="71">
        <v>466.2</v>
      </c>
      <c r="R27" s="71">
        <v>426.3</v>
      </c>
      <c r="S27" s="71">
        <v>0</v>
      </c>
      <c r="T27" s="71">
        <v>485.1</v>
      </c>
      <c r="U27" s="72">
        <v>0</v>
      </c>
    </row>
    <row r="28" spans="1:21" x14ac:dyDescent="0.2">
      <c r="A28" s="70" t="s">
        <v>24</v>
      </c>
      <c r="B28" s="71">
        <v>0.3</v>
      </c>
      <c r="C28" s="71">
        <v>0</v>
      </c>
      <c r="D28" s="71">
        <v>436.8</v>
      </c>
      <c r="E28" s="71">
        <v>345.6</v>
      </c>
      <c r="F28" s="71">
        <v>117.2</v>
      </c>
      <c r="G28" s="71">
        <v>0</v>
      </c>
      <c r="H28" s="71">
        <v>174</v>
      </c>
      <c r="I28" s="71">
        <v>203.6</v>
      </c>
      <c r="J28" s="71">
        <v>0</v>
      </c>
      <c r="K28" s="71">
        <v>172</v>
      </c>
      <c r="L28" s="71">
        <v>119.2</v>
      </c>
      <c r="M28" s="71">
        <v>0</v>
      </c>
      <c r="N28" s="71">
        <v>0</v>
      </c>
      <c r="O28" s="71">
        <v>415.8</v>
      </c>
      <c r="P28" s="71">
        <v>0</v>
      </c>
      <c r="Q28" s="71">
        <v>457.8</v>
      </c>
      <c r="R28" s="71">
        <v>417.90000000000003</v>
      </c>
      <c r="S28" s="71">
        <v>0</v>
      </c>
      <c r="T28" s="71">
        <v>478.8</v>
      </c>
      <c r="U28" s="72">
        <v>0</v>
      </c>
    </row>
    <row r="29" spans="1:21" x14ac:dyDescent="0.2">
      <c r="A29" s="70" t="s">
        <v>25</v>
      </c>
      <c r="B29" s="71">
        <v>0.36</v>
      </c>
      <c r="C29" s="71">
        <v>0</v>
      </c>
      <c r="D29" s="71">
        <v>379.2</v>
      </c>
      <c r="E29" s="71">
        <v>316.8</v>
      </c>
      <c r="F29" s="71">
        <v>102.4</v>
      </c>
      <c r="G29" s="71">
        <v>0</v>
      </c>
      <c r="H29" s="71">
        <v>163.80000000000001</v>
      </c>
      <c r="I29" s="71">
        <v>178.4</v>
      </c>
      <c r="J29" s="71">
        <v>0</v>
      </c>
      <c r="K29" s="71">
        <v>155.20000000000002</v>
      </c>
      <c r="L29" s="71">
        <v>103.2</v>
      </c>
      <c r="M29" s="71">
        <v>0</v>
      </c>
      <c r="N29" s="71">
        <v>0</v>
      </c>
      <c r="O29" s="71">
        <v>373.8</v>
      </c>
      <c r="P29" s="71">
        <v>0</v>
      </c>
      <c r="Q29" s="71">
        <v>407.40000000000003</v>
      </c>
      <c r="R29" s="71">
        <v>373.8</v>
      </c>
      <c r="S29" s="71">
        <v>0</v>
      </c>
      <c r="T29" s="71">
        <v>426.3</v>
      </c>
      <c r="U29" s="72">
        <v>0</v>
      </c>
    </row>
    <row r="30" spans="1:21" ht="13.5" thickBot="1" x14ac:dyDescent="0.25">
      <c r="A30" s="73" t="s">
        <v>26</v>
      </c>
      <c r="B30" s="74">
        <v>0.3</v>
      </c>
      <c r="C30" s="74">
        <v>0</v>
      </c>
      <c r="D30" s="74">
        <v>312</v>
      </c>
      <c r="E30" s="74">
        <v>256.8</v>
      </c>
      <c r="F30" s="74">
        <v>82.8</v>
      </c>
      <c r="G30" s="74">
        <v>0</v>
      </c>
      <c r="H30" s="74">
        <v>132</v>
      </c>
      <c r="I30" s="74">
        <v>146.80000000000001</v>
      </c>
      <c r="J30" s="74">
        <v>0</v>
      </c>
      <c r="K30" s="74">
        <v>125.60000000000001</v>
      </c>
      <c r="L30" s="74">
        <v>83.2</v>
      </c>
      <c r="M30" s="74">
        <v>0</v>
      </c>
      <c r="N30" s="74">
        <v>0</v>
      </c>
      <c r="O30" s="74">
        <v>302.40000000000003</v>
      </c>
      <c r="P30" s="74">
        <v>0</v>
      </c>
      <c r="Q30" s="74">
        <v>352.8</v>
      </c>
      <c r="R30" s="74">
        <v>304.5</v>
      </c>
      <c r="S30" s="74">
        <v>0</v>
      </c>
      <c r="T30" s="74">
        <v>369.6</v>
      </c>
      <c r="U30" s="75">
        <v>0</v>
      </c>
    </row>
    <row r="31" spans="1:21" s="55" customFormat="1" hidden="1" x14ac:dyDescent="0.2">
      <c r="A31" s="46" t="s">
        <v>2</v>
      </c>
      <c r="B31" s="55">
        <f t="shared" ref="B31:U31" si="0">SUM(B7:B30)</f>
        <v>11.82</v>
      </c>
      <c r="C31" s="55">
        <f t="shared" si="0"/>
        <v>0.24</v>
      </c>
      <c r="D31" s="55">
        <f t="shared" si="0"/>
        <v>8728.7999999999993</v>
      </c>
      <c r="E31" s="55">
        <f t="shared" si="0"/>
        <v>7123.2000000000007</v>
      </c>
      <c r="F31" s="55">
        <f t="shared" si="0"/>
        <v>2332.4</v>
      </c>
      <c r="G31" s="55">
        <f t="shared" si="0"/>
        <v>0</v>
      </c>
      <c r="H31" s="55">
        <f t="shared" si="0"/>
        <v>3681</v>
      </c>
      <c r="I31" s="55">
        <f t="shared" si="0"/>
        <v>4018.0000000000009</v>
      </c>
      <c r="J31" s="55">
        <f t="shared" si="0"/>
        <v>0</v>
      </c>
      <c r="K31" s="55">
        <f t="shared" si="0"/>
        <v>3475.2</v>
      </c>
      <c r="L31" s="55">
        <f t="shared" si="0"/>
        <v>2438.3999999999996</v>
      </c>
      <c r="M31" s="55">
        <f t="shared" si="0"/>
        <v>0</v>
      </c>
      <c r="N31" s="55">
        <f t="shared" si="0"/>
        <v>0</v>
      </c>
      <c r="O31" s="55">
        <f t="shared" si="0"/>
        <v>8652</v>
      </c>
      <c r="P31" s="55">
        <f t="shared" si="0"/>
        <v>0</v>
      </c>
      <c r="Q31" s="55">
        <f t="shared" si="0"/>
        <v>8992.1999999999971</v>
      </c>
      <c r="R31" s="55">
        <f t="shared" si="0"/>
        <v>8649.9</v>
      </c>
      <c r="S31" s="55">
        <f t="shared" si="0"/>
        <v>0</v>
      </c>
      <c r="T31" s="55">
        <f t="shared" si="0"/>
        <v>9441.6</v>
      </c>
      <c r="U31" s="55">
        <f t="shared" si="0"/>
        <v>0</v>
      </c>
    </row>
    <row r="36" spans="1:54" ht="25.5" x14ac:dyDescent="0.35">
      <c r="A36" s="79"/>
      <c r="B36" s="83" t="s">
        <v>33</v>
      </c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</row>
    <row r="37" spans="1:54" ht="15.75" x14ac:dyDescent="0.25">
      <c r="A37" s="79"/>
      <c r="B37" s="84" t="s">
        <v>59</v>
      </c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</row>
    <row r="38" spans="1:54" ht="15.75" x14ac:dyDescent="0.25">
      <c r="A38" s="81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77" t="s">
        <v>60</v>
      </c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</row>
    <row r="39" spans="1:54" ht="16.5" thickBot="1" x14ac:dyDescent="0.3">
      <c r="A39" s="80" t="s">
        <v>38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78" t="s">
        <v>37</v>
      </c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</row>
    <row r="40" spans="1:54" ht="26.25" thickBot="1" x14ac:dyDescent="0.25">
      <c r="A40" s="88" t="s">
        <v>31</v>
      </c>
      <c r="B40" s="89" t="s">
        <v>39</v>
      </c>
      <c r="C40" s="89" t="s">
        <v>40</v>
      </c>
      <c r="D40" s="89" t="s">
        <v>41</v>
      </c>
      <c r="E40" s="89" t="s">
        <v>42</v>
      </c>
      <c r="F40" s="89" t="s">
        <v>43</v>
      </c>
      <c r="G40" s="89" t="s">
        <v>44</v>
      </c>
      <c r="H40" s="89" t="s">
        <v>45</v>
      </c>
      <c r="I40" s="89" t="s">
        <v>46</v>
      </c>
      <c r="J40" s="89" t="s">
        <v>47</v>
      </c>
      <c r="K40" s="89" t="s">
        <v>48</v>
      </c>
      <c r="L40" s="89" t="s">
        <v>49</v>
      </c>
      <c r="M40" s="89" t="s">
        <v>50</v>
      </c>
      <c r="N40" s="89" t="s">
        <v>51</v>
      </c>
      <c r="O40" s="89" t="s">
        <v>52</v>
      </c>
      <c r="P40" s="89" t="s">
        <v>53</v>
      </c>
      <c r="Q40" s="89" t="s">
        <v>54</v>
      </c>
      <c r="R40" s="89" t="s">
        <v>55</v>
      </c>
      <c r="S40" s="89" t="s">
        <v>56</v>
      </c>
      <c r="T40" s="89" t="s">
        <v>57</v>
      </c>
      <c r="U40" s="90" t="s">
        <v>58</v>
      </c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</row>
    <row r="41" spans="1:54" x14ac:dyDescent="0.2">
      <c r="A41" s="91" t="s">
        <v>3</v>
      </c>
      <c r="B41" s="92"/>
      <c r="C41" s="92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92">
        <v>0</v>
      </c>
      <c r="Q41" s="92">
        <v>0</v>
      </c>
      <c r="R41" s="92">
        <v>0</v>
      </c>
      <c r="S41" s="92">
        <v>0</v>
      </c>
      <c r="T41" s="92">
        <v>0</v>
      </c>
      <c r="U41" s="93">
        <v>0</v>
      </c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</row>
    <row r="42" spans="1:54" x14ac:dyDescent="0.2">
      <c r="A42" s="94" t="s">
        <v>4</v>
      </c>
      <c r="B42" s="95"/>
      <c r="C42" s="95"/>
      <c r="D42" s="95">
        <v>0</v>
      </c>
      <c r="E42" s="95">
        <v>0</v>
      </c>
      <c r="F42" s="95">
        <v>0</v>
      </c>
      <c r="G42" s="95">
        <v>0</v>
      </c>
      <c r="H42" s="95">
        <v>0</v>
      </c>
      <c r="I42" s="95">
        <v>0</v>
      </c>
      <c r="J42" s="95">
        <v>0</v>
      </c>
      <c r="K42" s="95">
        <v>0</v>
      </c>
      <c r="L42" s="95">
        <v>0</v>
      </c>
      <c r="M42" s="95">
        <v>0</v>
      </c>
      <c r="N42" s="95">
        <v>0</v>
      </c>
      <c r="O42" s="95">
        <v>0</v>
      </c>
      <c r="P42" s="95">
        <v>0</v>
      </c>
      <c r="Q42" s="95">
        <v>0</v>
      </c>
      <c r="R42" s="95">
        <v>0</v>
      </c>
      <c r="S42" s="95">
        <v>0</v>
      </c>
      <c r="T42" s="95">
        <v>0</v>
      </c>
      <c r="U42" s="96">
        <v>0</v>
      </c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</row>
    <row r="43" spans="1:54" x14ac:dyDescent="0.2">
      <c r="A43" s="94" t="s">
        <v>5</v>
      </c>
      <c r="B43" s="95"/>
      <c r="C43" s="95"/>
      <c r="D43" s="95">
        <v>0</v>
      </c>
      <c r="E43" s="95">
        <v>0</v>
      </c>
      <c r="F43" s="95">
        <v>0</v>
      </c>
      <c r="G43" s="95">
        <v>0</v>
      </c>
      <c r="H43" s="95">
        <v>0</v>
      </c>
      <c r="I43" s="95">
        <v>0</v>
      </c>
      <c r="J43" s="95">
        <v>0</v>
      </c>
      <c r="K43" s="95">
        <v>0</v>
      </c>
      <c r="L43" s="95">
        <v>0</v>
      </c>
      <c r="M43" s="95">
        <v>0</v>
      </c>
      <c r="N43" s="95">
        <v>0</v>
      </c>
      <c r="O43" s="95">
        <v>0</v>
      </c>
      <c r="P43" s="95">
        <v>0</v>
      </c>
      <c r="Q43" s="95">
        <v>0</v>
      </c>
      <c r="R43" s="95">
        <v>0</v>
      </c>
      <c r="S43" s="95">
        <v>0</v>
      </c>
      <c r="T43" s="95">
        <v>0</v>
      </c>
      <c r="U43" s="96">
        <v>0</v>
      </c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</row>
    <row r="44" spans="1:54" x14ac:dyDescent="0.2">
      <c r="A44" s="94" t="s">
        <v>6</v>
      </c>
      <c r="B44" s="95"/>
      <c r="C44" s="95"/>
      <c r="D44" s="95">
        <v>0</v>
      </c>
      <c r="E44" s="95">
        <v>0</v>
      </c>
      <c r="F44" s="95">
        <v>0</v>
      </c>
      <c r="G44" s="95">
        <v>0</v>
      </c>
      <c r="H44" s="95">
        <v>0</v>
      </c>
      <c r="I44" s="95">
        <v>0</v>
      </c>
      <c r="J44" s="95">
        <v>0</v>
      </c>
      <c r="K44" s="95">
        <v>0</v>
      </c>
      <c r="L44" s="95">
        <v>0</v>
      </c>
      <c r="M44" s="95">
        <v>0</v>
      </c>
      <c r="N44" s="95">
        <v>0</v>
      </c>
      <c r="O44" s="95">
        <v>0</v>
      </c>
      <c r="P44" s="95">
        <v>0</v>
      </c>
      <c r="Q44" s="95">
        <v>0</v>
      </c>
      <c r="R44" s="95">
        <v>0</v>
      </c>
      <c r="S44" s="95">
        <v>0</v>
      </c>
      <c r="T44" s="95">
        <v>0</v>
      </c>
      <c r="U44" s="96">
        <v>0</v>
      </c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</row>
    <row r="45" spans="1:54" x14ac:dyDescent="0.2">
      <c r="A45" s="94" t="s">
        <v>7</v>
      </c>
      <c r="B45" s="95"/>
      <c r="C45" s="95"/>
      <c r="D45" s="95">
        <v>0</v>
      </c>
      <c r="E45" s="95">
        <v>0</v>
      </c>
      <c r="F45" s="95">
        <v>0</v>
      </c>
      <c r="G45" s="95">
        <v>0</v>
      </c>
      <c r="H45" s="95">
        <v>0</v>
      </c>
      <c r="I45" s="95">
        <v>0</v>
      </c>
      <c r="J45" s="95">
        <v>0</v>
      </c>
      <c r="K45" s="95">
        <v>0</v>
      </c>
      <c r="L45" s="95">
        <v>0</v>
      </c>
      <c r="M45" s="95">
        <v>0</v>
      </c>
      <c r="N45" s="95">
        <v>0</v>
      </c>
      <c r="O45" s="95">
        <v>0</v>
      </c>
      <c r="P45" s="95">
        <v>0</v>
      </c>
      <c r="Q45" s="95">
        <v>0</v>
      </c>
      <c r="R45" s="95">
        <v>0</v>
      </c>
      <c r="S45" s="95">
        <v>0</v>
      </c>
      <c r="T45" s="95">
        <v>0</v>
      </c>
      <c r="U45" s="96">
        <v>0</v>
      </c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</row>
    <row r="46" spans="1:54" x14ac:dyDescent="0.2">
      <c r="A46" s="94" t="s">
        <v>8</v>
      </c>
      <c r="B46" s="95"/>
      <c r="C46" s="95"/>
      <c r="D46" s="95">
        <v>0</v>
      </c>
      <c r="E46" s="95">
        <v>0</v>
      </c>
      <c r="F46" s="95">
        <v>0</v>
      </c>
      <c r="G46" s="95">
        <v>0</v>
      </c>
      <c r="H46" s="95">
        <v>0</v>
      </c>
      <c r="I46" s="95">
        <v>0</v>
      </c>
      <c r="J46" s="95">
        <v>0</v>
      </c>
      <c r="K46" s="95">
        <v>0</v>
      </c>
      <c r="L46" s="95">
        <v>0</v>
      </c>
      <c r="M46" s="95">
        <v>0</v>
      </c>
      <c r="N46" s="95">
        <v>0</v>
      </c>
      <c r="O46" s="95">
        <v>0</v>
      </c>
      <c r="P46" s="95">
        <v>0</v>
      </c>
      <c r="Q46" s="95">
        <v>0</v>
      </c>
      <c r="R46" s="95">
        <v>0</v>
      </c>
      <c r="S46" s="95">
        <v>0</v>
      </c>
      <c r="T46" s="95">
        <v>0</v>
      </c>
      <c r="U46" s="96">
        <v>0</v>
      </c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</row>
    <row r="47" spans="1:54" x14ac:dyDescent="0.2">
      <c r="A47" s="94" t="s">
        <v>9</v>
      </c>
      <c r="B47" s="95"/>
      <c r="C47" s="95"/>
      <c r="D47" s="95">
        <v>0</v>
      </c>
      <c r="E47" s="95">
        <v>0</v>
      </c>
      <c r="F47" s="95">
        <v>0</v>
      </c>
      <c r="G47" s="95">
        <v>0</v>
      </c>
      <c r="H47" s="95">
        <v>0</v>
      </c>
      <c r="I47" s="95">
        <v>0</v>
      </c>
      <c r="J47" s="95">
        <v>0</v>
      </c>
      <c r="K47" s="95">
        <v>0</v>
      </c>
      <c r="L47" s="95">
        <v>0</v>
      </c>
      <c r="M47" s="95">
        <v>0</v>
      </c>
      <c r="N47" s="95">
        <v>0</v>
      </c>
      <c r="O47" s="95">
        <v>0</v>
      </c>
      <c r="P47" s="95">
        <v>0</v>
      </c>
      <c r="Q47" s="95">
        <v>0</v>
      </c>
      <c r="R47" s="95">
        <v>0</v>
      </c>
      <c r="S47" s="95">
        <v>0</v>
      </c>
      <c r="T47" s="95">
        <v>0</v>
      </c>
      <c r="U47" s="96">
        <v>0</v>
      </c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</row>
    <row r="48" spans="1:54" x14ac:dyDescent="0.2">
      <c r="A48" s="94" t="s">
        <v>10</v>
      </c>
      <c r="B48" s="95"/>
      <c r="C48" s="95"/>
      <c r="D48" s="95">
        <v>0</v>
      </c>
      <c r="E48" s="95">
        <v>0</v>
      </c>
      <c r="F48" s="95">
        <v>0</v>
      </c>
      <c r="G48" s="95">
        <v>0</v>
      </c>
      <c r="H48" s="95">
        <v>0</v>
      </c>
      <c r="I48" s="95">
        <v>0</v>
      </c>
      <c r="J48" s="95">
        <v>0</v>
      </c>
      <c r="K48" s="95">
        <v>0</v>
      </c>
      <c r="L48" s="95">
        <v>0</v>
      </c>
      <c r="M48" s="95">
        <v>0</v>
      </c>
      <c r="N48" s="95">
        <v>0</v>
      </c>
      <c r="O48" s="95">
        <v>0</v>
      </c>
      <c r="P48" s="95">
        <v>0</v>
      </c>
      <c r="Q48" s="95">
        <v>0</v>
      </c>
      <c r="R48" s="95">
        <v>0</v>
      </c>
      <c r="S48" s="95">
        <v>0</v>
      </c>
      <c r="T48" s="95">
        <v>0</v>
      </c>
      <c r="U48" s="96">
        <v>0</v>
      </c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</row>
    <row r="49" spans="1:54" x14ac:dyDescent="0.2">
      <c r="A49" s="94" t="s">
        <v>11</v>
      </c>
      <c r="B49" s="95"/>
      <c r="C49" s="95"/>
      <c r="D49" s="95">
        <v>0</v>
      </c>
      <c r="E49" s="95">
        <v>0</v>
      </c>
      <c r="F49" s="95">
        <v>0</v>
      </c>
      <c r="G49" s="95">
        <v>0</v>
      </c>
      <c r="H49" s="95">
        <v>0</v>
      </c>
      <c r="I49" s="95">
        <v>0</v>
      </c>
      <c r="J49" s="95">
        <v>0</v>
      </c>
      <c r="K49" s="95">
        <v>0</v>
      </c>
      <c r="L49" s="95">
        <v>0</v>
      </c>
      <c r="M49" s="95">
        <v>0</v>
      </c>
      <c r="N49" s="95">
        <v>0</v>
      </c>
      <c r="O49" s="95">
        <v>0</v>
      </c>
      <c r="P49" s="95">
        <v>0</v>
      </c>
      <c r="Q49" s="95">
        <v>0</v>
      </c>
      <c r="R49" s="95">
        <v>0</v>
      </c>
      <c r="S49" s="95">
        <v>0</v>
      </c>
      <c r="T49" s="95">
        <v>0</v>
      </c>
      <c r="U49" s="96">
        <v>0</v>
      </c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</row>
    <row r="50" spans="1:54" x14ac:dyDescent="0.2">
      <c r="A50" s="94" t="s">
        <v>12</v>
      </c>
      <c r="B50" s="95"/>
      <c r="C50" s="95"/>
      <c r="D50" s="95">
        <v>0</v>
      </c>
      <c r="E50" s="95">
        <v>0</v>
      </c>
      <c r="F50" s="95">
        <v>0</v>
      </c>
      <c r="G50" s="95">
        <v>0</v>
      </c>
      <c r="H50" s="95">
        <v>0</v>
      </c>
      <c r="I50" s="95">
        <v>0</v>
      </c>
      <c r="J50" s="95">
        <v>0</v>
      </c>
      <c r="K50" s="95">
        <v>0</v>
      </c>
      <c r="L50" s="95">
        <v>0</v>
      </c>
      <c r="M50" s="95">
        <v>0</v>
      </c>
      <c r="N50" s="95">
        <v>0</v>
      </c>
      <c r="O50" s="95">
        <v>0</v>
      </c>
      <c r="P50" s="95">
        <v>0</v>
      </c>
      <c r="Q50" s="95">
        <v>0</v>
      </c>
      <c r="R50" s="95">
        <v>0</v>
      </c>
      <c r="S50" s="95">
        <v>0</v>
      </c>
      <c r="T50" s="95">
        <v>0</v>
      </c>
      <c r="U50" s="96">
        <v>0</v>
      </c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</row>
    <row r="51" spans="1:54" x14ac:dyDescent="0.2">
      <c r="A51" s="94" t="s">
        <v>13</v>
      </c>
      <c r="B51" s="95"/>
      <c r="C51" s="95"/>
      <c r="D51" s="95">
        <v>0</v>
      </c>
      <c r="E51" s="95">
        <v>0</v>
      </c>
      <c r="F51" s="95">
        <v>0</v>
      </c>
      <c r="G51" s="95">
        <v>0</v>
      </c>
      <c r="H51" s="95">
        <v>0</v>
      </c>
      <c r="I51" s="95">
        <v>0</v>
      </c>
      <c r="J51" s="95">
        <v>0</v>
      </c>
      <c r="K51" s="95">
        <v>0</v>
      </c>
      <c r="L51" s="95">
        <v>0</v>
      </c>
      <c r="M51" s="95">
        <v>0</v>
      </c>
      <c r="N51" s="95">
        <v>0</v>
      </c>
      <c r="O51" s="95">
        <v>0</v>
      </c>
      <c r="P51" s="95">
        <v>0</v>
      </c>
      <c r="Q51" s="95">
        <v>0</v>
      </c>
      <c r="R51" s="95">
        <v>0</v>
      </c>
      <c r="S51" s="95">
        <v>0</v>
      </c>
      <c r="T51" s="95">
        <v>0</v>
      </c>
      <c r="U51" s="96">
        <v>0</v>
      </c>
    </row>
    <row r="52" spans="1:54" x14ac:dyDescent="0.2">
      <c r="A52" s="94" t="s">
        <v>14</v>
      </c>
      <c r="B52" s="95"/>
      <c r="C52" s="95"/>
      <c r="D52" s="95">
        <v>0</v>
      </c>
      <c r="E52" s="95">
        <v>0</v>
      </c>
      <c r="F52" s="95">
        <v>0</v>
      </c>
      <c r="G52" s="95">
        <v>0</v>
      </c>
      <c r="H52" s="95">
        <v>0</v>
      </c>
      <c r="I52" s="95">
        <v>0</v>
      </c>
      <c r="J52" s="95">
        <v>0</v>
      </c>
      <c r="K52" s="95">
        <v>0</v>
      </c>
      <c r="L52" s="95">
        <v>0</v>
      </c>
      <c r="M52" s="95">
        <v>0</v>
      </c>
      <c r="N52" s="95">
        <v>0</v>
      </c>
      <c r="O52" s="95">
        <v>0</v>
      </c>
      <c r="P52" s="95">
        <v>0</v>
      </c>
      <c r="Q52" s="95">
        <v>0</v>
      </c>
      <c r="R52" s="95">
        <v>0</v>
      </c>
      <c r="S52" s="95">
        <v>0</v>
      </c>
      <c r="T52" s="95">
        <v>0</v>
      </c>
      <c r="U52" s="96">
        <v>0</v>
      </c>
    </row>
    <row r="53" spans="1:54" x14ac:dyDescent="0.2">
      <c r="A53" s="94" t="s">
        <v>15</v>
      </c>
      <c r="B53" s="95"/>
      <c r="C53" s="95"/>
      <c r="D53" s="95">
        <v>0</v>
      </c>
      <c r="E53" s="95">
        <v>0</v>
      </c>
      <c r="F53" s="95">
        <v>0</v>
      </c>
      <c r="G53" s="95">
        <v>0</v>
      </c>
      <c r="H53" s="95">
        <v>0</v>
      </c>
      <c r="I53" s="95">
        <v>0</v>
      </c>
      <c r="J53" s="95">
        <v>0</v>
      </c>
      <c r="K53" s="95">
        <v>0</v>
      </c>
      <c r="L53" s="95">
        <v>0</v>
      </c>
      <c r="M53" s="95">
        <v>0</v>
      </c>
      <c r="N53" s="95">
        <v>0</v>
      </c>
      <c r="O53" s="95">
        <v>0</v>
      </c>
      <c r="P53" s="95">
        <v>0</v>
      </c>
      <c r="Q53" s="95">
        <v>0</v>
      </c>
      <c r="R53" s="95">
        <v>0</v>
      </c>
      <c r="S53" s="95">
        <v>0</v>
      </c>
      <c r="T53" s="95">
        <v>0</v>
      </c>
      <c r="U53" s="96">
        <v>0</v>
      </c>
    </row>
    <row r="54" spans="1:54" x14ac:dyDescent="0.2">
      <c r="A54" s="94" t="s">
        <v>16</v>
      </c>
      <c r="B54" s="95"/>
      <c r="C54" s="95"/>
      <c r="D54" s="95">
        <v>0</v>
      </c>
      <c r="E54" s="95">
        <v>0</v>
      </c>
      <c r="F54" s="95">
        <v>0</v>
      </c>
      <c r="G54" s="95">
        <v>0</v>
      </c>
      <c r="H54" s="95">
        <v>0</v>
      </c>
      <c r="I54" s="95">
        <v>0</v>
      </c>
      <c r="J54" s="95">
        <v>0</v>
      </c>
      <c r="K54" s="95">
        <v>0</v>
      </c>
      <c r="L54" s="95">
        <v>0</v>
      </c>
      <c r="M54" s="95">
        <v>0</v>
      </c>
      <c r="N54" s="95">
        <v>0</v>
      </c>
      <c r="O54" s="95">
        <v>0</v>
      </c>
      <c r="P54" s="95">
        <v>0</v>
      </c>
      <c r="Q54" s="95">
        <v>0</v>
      </c>
      <c r="R54" s="95">
        <v>0</v>
      </c>
      <c r="S54" s="95">
        <v>0</v>
      </c>
      <c r="T54" s="95">
        <v>0</v>
      </c>
      <c r="U54" s="96">
        <v>0</v>
      </c>
    </row>
    <row r="55" spans="1:54" x14ac:dyDescent="0.2">
      <c r="A55" s="94" t="s">
        <v>17</v>
      </c>
      <c r="B55" s="95"/>
      <c r="C55" s="95"/>
      <c r="D55" s="95">
        <v>0</v>
      </c>
      <c r="E55" s="95">
        <v>0</v>
      </c>
      <c r="F55" s="95">
        <v>0</v>
      </c>
      <c r="G55" s="95">
        <v>0</v>
      </c>
      <c r="H55" s="95">
        <v>0</v>
      </c>
      <c r="I55" s="95">
        <v>0</v>
      </c>
      <c r="J55" s="95">
        <v>0</v>
      </c>
      <c r="K55" s="95">
        <v>0</v>
      </c>
      <c r="L55" s="95">
        <v>0</v>
      </c>
      <c r="M55" s="95">
        <v>0</v>
      </c>
      <c r="N55" s="95">
        <v>0</v>
      </c>
      <c r="O55" s="95">
        <v>0</v>
      </c>
      <c r="P55" s="95">
        <v>0</v>
      </c>
      <c r="Q55" s="95">
        <v>0</v>
      </c>
      <c r="R55" s="95">
        <v>0</v>
      </c>
      <c r="S55" s="95">
        <v>0</v>
      </c>
      <c r="T55" s="95">
        <v>0</v>
      </c>
      <c r="U55" s="96">
        <v>0</v>
      </c>
    </row>
    <row r="56" spans="1:54" x14ac:dyDescent="0.2">
      <c r="A56" s="94" t="s">
        <v>18</v>
      </c>
      <c r="B56" s="95"/>
      <c r="C56" s="95"/>
      <c r="D56" s="95">
        <v>0</v>
      </c>
      <c r="E56" s="95">
        <v>0</v>
      </c>
      <c r="F56" s="95">
        <v>0</v>
      </c>
      <c r="G56" s="95">
        <v>0</v>
      </c>
      <c r="H56" s="95">
        <v>0</v>
      </c>
      <c r="I56" s="95">
        <v>0</v>
      </c>
      <c r="J56" s="95">
        <v>0</v>
      </c>
      <c r="K56" s="95">
        <v>0</v>
      </c>
      <c r="L56" s="95">
        <v>0</v>
      </c>
      <c r="M56" s="95">
        <v>0</v>
      </c>
      <c r="N56" s="95">
        <v>0</v>
      </c>
      <c r="O56" s="95">
        <v>0</v>
      </c>
      <c r="P56" s="95">
        <v>0</v>
      </c>
      <c r="Q56" s="95">
        <v>0</v>
      </c>
      <c r="R56" s="95">
        <v>0</v>
      </c>
      <c r="S56" s="95">
        <v>0</v>
      </c>
      <c r="T56" s="95">
        <v>0</v>
      </c>
      <c r="U56" s="96">
        <v>0</v>
      </c>
    </row>
    <row r="57" spans="1:54" x14ac:dyDescent="0.2">
      <c r="A57" s="94" t="s">
        <v>19</v>
      </c>
      <c r="B57" s="95"/>
      <c r="C57" s="95"/>
      <c r="D57" s="95">
        <v>0</v>
      </c>
      <c r="E57" s="95">
        <v>0</v>
      </c>
      <c r="F57" s="95">
        <v>0</v>
      </c>
      <c r="G57" s="95">
        <v>0</v>
      </c>
      <c r="H57" s="95">
        <v>0</v>
      </c>
      <c r="I57" s="95">
        <v>0</v>
      </c>
      <c r="J57" s="95">
        <v>0</v>
      </c>
      <c r="K57" s="95">
        <v>0</v>
      </c>
      <c r="L57" s="95">
        <v>0</v>
      </c>
      <c r="M57" s="95">
        <v>0</v>
      </c>
      <c r="N57" s="95">
        <v>0</v>
      </c>
      <c r="O57" s="95">
        <v>0</v>
      </c>
      <c r="P57" s="95">
        <v>0</v>
      </c>
      <c r="Q57" s="95">
        <v>0</v>
      </c>
      <c r="R57" s="95">
        <v>0</v>
      </c>
      <c r="S57" s="95">
        <v>0</v>
      </c>
      <c r="T57" s="95">
        <v>0</v>
      </c>
      <c r="U57" s="96">
        <v>0</v>
      </c>
    </row>
    <row r="58" spans="1:54" x14ac:dyDescent="0.2">
      <c r="A58" s="94" t="s">
        <v>20</v>
      </c>
      <c r="B58" s="95"/>
      <c r="C58" s="95"/>
      <c r="D58" s="95">
        <v>0</v>
      </c>
      <c r="E58" s="95">
        <v>0</v>
      </c>
      <c r="F58" s="95">
        <v>0</v>
      </c>
      <c r="G58" s="95">
        <v>0</v>
      </c>
      <c r="H58" s="95">
        <v>0</v>
      </c>
      <c r="I58" s="95">
        <v>0</v>
      </c>
      <c r="J58" s="95">
        <v>0</v>
      </c>
      <c r="K58" s="95">
        <v>0</v>
      </c>
      <c r="L58" s="95">
        <v>0</v>
      </c>
      <c r="M58" s="95">
        <v>0</v>
      </c>
      <c r="N58" s="95">
        <v>0</v>
      </c>
      <c r="O58" s="95">
        <v>0</v>
      </c>
      <c r="P58" s="95">
        <v>0</v>
      </c>
      <c r="Q58" s="95">
        <v>0</v>
      </c>
      <c r="R58" s="95">
        <v>0</v>
      </c>
      <c r="S58" s="95">
        <v>0</v>
      </c>
      <c r="T58" s="95">
        <v>0</v>
      </c>
      <c r="U58" s="96">
        <v>0</v>
      </c>
    </row>
    <row r="59" spans="1:54" x14ac:dyDescent="0.2">
      <c r="A59" s="94" t="s">
        <v>21</v>
      </c>
      <c r="B59" s="95"/>
      <c r="C59" s="95"/>
      <c r="D59" s="95">
        <v>0</v>
      </c>
      <c r="E59" s="95">
        <v>0</v>
      </c>
      <c r="F59" s="95">
        <v>0</v>
      </c>
      <c r="G59" s="95">
        <v>0</v>
      </c>
      <c r="H59" s="95">
        <v>0</v>
      </c>
      <c r="I59" s="95">
        <v>0</v>
      </c>
      <c r="J59" s="95">
        <v>0</v>
      </c>
      <c r="K59" s="95">
        <v>0</v>
      </c>
      <c r="L59" s="95">
        <v>0</v>
      </c>
      <c r="M59" s="95">
        <v>0</v>
      </c>
      <c r="N59" s="95">
        <v>0</v>
      </c>
      <c r="O59" s="95">
        <v>0</v>
      </c>
      <c r="P59" s="95">
        <v>0</v>
      </c>
      <c r="Q59" s="95">
        <v>0</v>
      </c>
      <c r="R59" s="95">
        <v>0</v>
      </c>
      <c r="S59" s="95">
        <v>0</v>
      </c>
      <c r="T59" s="95">
        <v>0</v>
      </c>
      <c r="U59" s="96">
        <v>0</v>
      </c>
    </row>
    <row r="60" spans="1:54" x14ac:dyDescent="0.2">
      <c r="A60" s="94" t="s">
        <v>22</v>
      </c>
      <c r="B60" s="95"/>
      <c r="C60" s="95"/>
      <c r="D60" s="95">
        <v>0</v>
      </c>
      <c r="E60" s="95">
        <v>0</v>
      </c>
      <c r="F60" s="95">
        <v>0</v>
      </c>
      <c r="G60" s="95">
        <v>0</v>
      </c>
      <c r="H60" s="95">
        <v>0</v>
      </c>
      <c r="I60" s="95">
        <v>0</v>
      </c>
      <c r="J60" s="95">
        <v>0</v>
      </c>
      <c r="K60" s="95">
        <v>0</v>
      </c>
      <c r="L60" s="95">
        <v>0</v>
      </c>
      <c r="M60" s="95">
        <v>0</v>
      </c>
      <c r="N60" s="95">
        <v>0</v>
      </c>
      <c r="O60" s="95">
        <v>0</v>
      </c>
      <c r="P60" s="95">
        <v>0</v>
      </c>
      <c r="Q60" s="95">
        <v>0</v>
      </c>
      <c r="R60" s="95">
        <v>0</v>
      </c>
      <c r="S60" s="95">
        <v>0</v>
      </c>
      <c r="T60" s="95">
        <v>0</v>
      </c>
      <c r="U60" s="96">
        <v>0</v>
      </c>
    </row>
    <row r="61" spans="1:54" x14ac:dyDescent="0.2">
      <c r="A61" s="94" t="s">
        <v>23</v>
      </c>
      <c r="B61" s="95"/>
      <c r="C61" s="95"/>
      <c r="D61" s="95">
        <v>0</v>
      </c>
      <c r="E61" s="95">
        <v>0</v>
      </c>
      <c r="F61" s="95">
        <v>0</v>
      </c>
      <c r="G61" s="95">
        <v>0</v>
      </c>
      <c r="H61" s="95">
        <v>0</v>
      </c>
      <c r="I61" s="95">
        <v>0</v>
      </c>
      <c r="J61" s="95">
        <v>0</v>
      </c>
      <c r="K61" s="95">
        <v>0</v>
      </c>
      <c r="L61" s="95">
        <v>0</v>
      </c>
      <c r="M61" s="95">
        <v>0</v>
      </c>
      <c r="N61" s="95">
        <v>0</v>
      </c>
      <c r="O61" s="95">
        <v>0</v>
      </c>
      <c r="P61" s="95">
        <v>0</v>
      </c>
      <c r="Q61" s="95">
        <v>0</v>
      </c>
      <c r="R61" s="95">
        <v>0</v>
      </c>
      <c r="S61" s="95">
        <v>0</v>
      </c>
      <c r="T61" s="95">
        <v>0</v>
      </c>
      <c r="U61" s="96">
        <v>0</v>
      </c>
    </row>
    <row r="62" spans="1:54" x14ac:dyDescent="0.2">
      <c r="A62" s="94" t="s">
        <v>24</v>
      </c>
      <c r="B62" s="95"/>
      <c r="C62" s="95"/>
      <c r="D62" s="95">
        <v>0</v>
      </c>
      <c r="E62" s="95">
        <v>0</v>
      </c>
      <c r="F62" s="95">
        <v>0</v>
      </c>
      <c r="G62" s="95">
        <v>0</v>
      </c>
      <c r="H62" s="95">
        <v>0</v>
      </c>
      <c r="I62" s="95">
        <v>0</v>
      </c>
      <c r="J62" s="95">
        <v>0</v>
      </c>
      <c r="K62" s="95">
        <v>0</v>
      </c>
      <c r="L62" s="95">
        <v>0</v>
      </c>
      <c r="M62" s="95">
        <v>0</v>
      </c>
      <c r="N62" s="95">
        <v>0</v>
      </c>
      <c r="O62" s="95">
        <v>0</v>
      </c>
      <c r="P62" s="95">
        <v>0</v>
      </c>
      <c r="Q62" s="95">
        <v>0</v>
      </c>
      <c r="R62" s="95">
        <v>0</v>
      </c>
      <c r="S62" s="95">
        <v>0</v>
      </c>
      <c r="T62" s="95">
        <v>0</v>
      </c>
      <c r="U62" s="96">
        <v>0</v>
      </c>
    </row>
    <row r="63" spans="1:54" x14ac:dyDescent="0.2">
      <c r="A63" s="94" t="s">
        <v>25</v>
      </c>
      <c r="B63" s="95"/>
      <c r="C63" s="95"/>
      <c r="D63" s="95">
        <v>0</v>
      </c>
      <c r="E63" s="95">
        <v>0</v>
      </c>
      <c r="F63" s="95">
        <v>0</v>
      </c>
      <c r="G63" s="95">
        <v>0</v>
      </c>
      <c r="H63" s="95">
        <v>0</v>
      </c>
      <c r="I63" s="95">
        <v>0</v>
      </c>
      <c r="J63" s="95">
        <v>0</v>
      </c>
      <c r="K63" s="95">
        <v>0</v>
      </c>
      <c r="L63" s="95">
        <v>0</v>
      </c>
      <c r="M63" s="95">
        <v>0</v>
      </c>
      <c r="N63" s="95">
        <v>0</v>
      </c>
      <c r="O63" s="95">
        <v>0</v>
      </c>
      <c r="P63" s="95">
        <v>0</v>
      </c>
      <c r="Q63" s="95">
        <v>0</v>
      </c>
      <c r="R63" s="95">
        <v>0</v>
      </c>
      <c r="S63" s="95">
        <v>0</v>
      </c>
      <c r="T63" s="95">
        <v>0</v>
      </c>
      <c r="U63" s="96">
        <v>0</v>
      </c>
    </row>
    <row r="64" spans="1:54" ht="13.5" thickBot="1" x14ac:dyDescent="0.25">
      <c r="A64" s="97" t="s">
        <v>26</v>
      </c>
      <c r="B64" s="98"/>
      <c r="C64" s="98"/>
      <c r="D64" s="98">
        <v>0</v>
      </c>
      <c r="E64" s="98">
        <v>0</v>
      </c>
      <c r="F64" s="98">
        <v>0</v>
      </c>
      <c r="G64" s="98">
        <v>0</v>
      </c>
      <c r="H64" s="98">
        <v>0</v>
      </c>
      <c r="I64" s="98">
        <v>0</v>
      </c>
      <c r="J64" s="98">
        <v>0</v>
      </c>
      <c r="K64" s="98">
        <v>0</v>
      </c>
      <c r="L64" s="98">
        <v>0</v>
      </c>
      <c r="M64" s="98">
        <v>0</v>
      </c>
      <c r="N64" s="98">
        <v>0</v>
      </c>
      <c r="O64" s="98">
        <v>0</v>
      </c>
      <c r="P64" s="98">
        <v>0</v>
      </c>
      <c r="Q64" s="98">
        <v>0</v>
      </c>
      <c r="R64" s="98">
        <v>0</v>
      </c>
      <c r="S64" s="98">
        <v>0</v>
      </c>
      <c r="T64" s="98">
        <v>0</v>
      </c>
      <c r="U64" s="99">
        <v>0</v>
      </c>
    </row>
    <row r="65" spans="1:21" x14ac:dyDescent="0.2">
      <c r="A65" s="82" t="s">
        <v>2</v>
      </c>
      <c r="B65" s="86">
        <v>0</v>
      </c>
      <c r="C65" s="86">
        <v>0</v>
      </c>
      <c r="D65" s="86">
        <v>0</v>
      </c>
      <c r="E65" s="86">
        <v>0</v>
      </c>
      <c r="F65" s="86">
        <v>0</v>
      </c>
      <c r="G65" s="86">
        <v>0</v>
      </c>
      <c r="H65" s="86">
        <v>0</v>
      </c>
      <c r="I65" s="86">
        <v>0</v>
      </c>
      <c r="J65" s="86">
        <v>0</v>
      </c>
      <c r="K65" s="86">
        <v>0</v>
      </c>
      <c r="L65" s="86">
        <v>0</v>
      </c>
      <c r="M65" s="86">
        <v>0</v>
      </c>
      <c r="N65" s="86">
        <v>0</v>
      </c>
      <c r="O65" s="86">
        <v>0</v>
      </c>
      <c r="P65" s="86">
        <v>0</v>
      </c>
      <c r="Q65" s="86">
        <v>0</v>
      </c>
      <c r="R65" s="86">
        <v>0</v>
      </c>
      <c r="S65" s="86">
        <v>0</v>
      </c>
      <c r="T65" s="86">
        <v>0</v>
      </c>
      <c r="U65" s="86">
        <v>0</v>
      </c>
    </row>
    <row r="69" spans="1:21" ht="18" x14ac:dyDescent="0.25">
      <c r="A69" s="131" t="s">
        <v>105</v>
      </c>
      <c r="B69" s="131"/>
      <c r="C69" s="131"/>
      <c r="D69" s="131"/>
      <c r="E69" s="131"/>
      <c r="F69" s="131"/>
      <c r="G69" s="131"/>
      <c r="H69" s="131"/>
      <c r="I69" s="131"/>
      <c r="J69" s="100"/>
      <c r="K69" s="100"/>
    </row>
    <row r="70" spans="1:21" ht="18.75" thickBot="1" x14ac:dyDescent="0.3">
      <c r="A70" s="132" t="s">
        <v>61</v>
      </c>
      <c r="B70" s="133"/>
      <c r="C70" s="133"/>
      <c r="D70" s="133"/>
      <c r="E70" s="133"/>
      <c r="F70" s="101"/>
      <c r="G70" s="132" t="s">
        <v>62</v>
      </c>
      <c r="H70" s="133"/>
      <c r="I70" s="133"/>
      <c r="J70" s="133"/>
      <c r="K70" s="133"/>
    </row>
    <row r="71" spans="1:21" ht="13.5" thickBot="1" x14ac:dyDescent="0.25">
      <c r="A71" s="134" t="s">
        <v>63</v>
      </c>
      <c r="B71" s="135"/>
      <c r="C71" s="102" t="s">
        <v>64</v>
      </c>
      <c r="D71" s="102" t="s">
        <v>65</v>
      </c>
      <c r="E71" s="102" t="s">
        <v>66</v>
      </c>
      <c r="F71" s="103"/>
      <c r="G71" s="134" t="s">
        <v>63</v>
      </c>
      <c r="H71" s="135"/>
      <c r="I71" s="102" t="s">
        <v>64</v>
      </c>
      <c r="J71" s="102" t="s">
        <v>65</v>
      </c>
      <c r="K71" s="102" t="s">
        <v>66</v>
      </c>
    </row>
    <row r="72" spans="1:21" ht="38.25" x14ac:dyDescent="0.2">
      <c r="A72" s="104" t="s">
        <v>67</v>
      </c>
      <c r="B72" s="105" t="s">
        <v>68</v>
      </c>
      <c r="C72" s="106">
        <v>10000</v>
      </c>
      <c r="D72" s="106">
        <v>10000</v>
      </c>
      <c r="E72" s="106">
        <v>10000</v>
      </c>
      <c r="F72" s="103"/>
      <c r="G72" s="104" t="s">
        <v>67</v>
      </c>
      <c r="H72" s="105" t="s">
        <v>68</v>
      </c>
      <c r="I72" s="106">
        <v>6300</v>
      </c>
      <c r="J72" s="106">
        <v>6300</v>
      </c>
      <c r="K72" s="106">
        <v>6300</v>
      </c>
    </row>
    <row r="73" spans="1:21" ht="38.25" x14ac:dyDescent="0.2">
      <c r="A73" s="107" t="s">
        <v>69</v>
      </c>
      <c r="B73" s="108" t="s">
        <v>70</v>
      </c>
      <c r="C73" s="109">
        <v>16</v>
      </c>
      <c r="D73" s="109">
        <v>16</v>
      </c>
      <c r="E73" s="109">
        <v>16</v>
      </c>
      <c r="F73" s="103"/>
      <c r="G73" s="107" t="s">
        <v>69</v>
      </c>
      <c r="H73" s="108" t="s">
        <v>70</v>
      </c>
      <c r="I73" s="109">
        <v>11.25</v>
      </c>
      <c r="J73" s="109">
        <v>11.25</v>
      </c>
      <c r="K73" s="109">
        <v>11.25</v>
      </c>
    </row>
    <row r="74" spans="1:21" x14ac:dyDescent="0.2">
      <c r="A74" s="127" t="s">
        <v>71</v>
      </c>
      <c r="B74" s="108" t="s">
        <v>72</v>
      </c>
      <c r="C74" s="109">
        <v>74.400000000000006</v>
      </c>
      <c r="D74" s="109">
        <v>74.400000000000006</v>
      </c>
      <c r="E74" s="109">
        <v>74.400000000000006</v>
      </c>
      <c r="F74" s="101"/>
      <c r="G74" s="127" t="s">
        <v>71</v>
      </c>
      <c r="H74" s="108" t="s">
        <v>72</v>
      </c>
      <c r="I74" s="109">
        <v>53</v>
      </c>
      <c r="J74" s="109">
        <v>53</v>
      </c>
      <c r="K74" s="109">
        <v>53</v>
      </c>
    </row>
    <row r="75" spans="1:21" x14ac:dyDescent="0.2">
      <c r="A75" s="125"/>
      <c r="B75" s="108" t="s">
        <v>73</v>
      </c>
      <c r="C75" s="109">
        <v>74.099999999999994</v>
      </c>
      <c r="D75" s="109">
        <v>74.099999999999994</v>
      </c>
      <c r="E75" s="109">
        <v>74.099999999999994</v>
      </c>
      <c r="F75" s="101"/>
      <c r="G75" s="125"/>
      <c r="H75" s="108" t="s">
        <v>73</v>
      </c>
      <c r="I75" s="109">
        <v>48.7</v>
      </c>
      <c r="J75" s="109">
        <v>48.7</v>
      </c>
      <c r="K75" s="109">
        <v>48.7</v>
      </c>
    </row>
    <row r="76" spans="1:21" x14ac:dyDescent="0.2">
      <c r="A76" s="128"/>
      <c r="B76" s="108" t="s">
        <v>74</v>
      </c>
      <c r="C76" s="109">
        <v>58.3</v>
      </c>
      <c r="D76" s="109">
        <v>58.3</v>
      </c>
      <c r="E76" s="109">
        <v>58.3</v>
      </c>
      <c r="F76" s="101"/>
      <c r="G76" s="128"/>
      <c r="H76" s="108" t="s">
        <v>74</v>
      </c>
      <c r="I76" s="109">
        <v>38.200000000000003</v>
      </c>
      <c r="J76" s="109">
        <v>38.200000000000003</v>
      </c>
      <c r="K76" s="109">
        <v>38.200000000000003</v>
      </c>
    </row>
    <row r="77" spans="1:21" ht="38.25" x14ac:dyDescent="0.2">
      <c r="A77" s="107" t="s">
        <v>75</v>
      </c>
      <c r="B77" s="108" t="s">
        <v>76</v>
      </c>
      <c r="C77" s="109">
        <v>0.84</v>
      </c>
      <c r="D77" s="109">
        <v>0.84</v>
      </c>
      <c r="E77" s="109">
        <v>0.84</v>
      </c>
      <c r="F77" s="101"/>
      <c r="G77" s="107" t="s">
        <v>75</v>
      </c>
      <c r="H77" s="108" t="s">
        <v>76</v>
      </c>
      <c r="I77" s="109">
        <v>0.96</v>
      </c>
      <c r="J77" s="109">
        <v>0.96</v>
      </c>
      <c r="K77" s="109">
        <v>0.96</v>
      </c>
    </row>
    <row r="78" spans="1:21" x14ac:dyDescent="0.2">
      <c r="A78" s="127" t="s">
        <v>77</v>
      </c>
      <c r="B78" s="108" t="s">
        <v>78</v>
      </c>
      <c r="C78" s="109">
        <v>18.8</v>
      </c>
      <c r="D78" s="109">
        <v>18.8</v>
      </c>
      <c r="E78" s="109">
        <v>18.8</v>
      </c>
      <c r="F78" s="101"/>
      <c r="G78" s="127" t="s">
        <v>77</v>
      </c>
      <c r="H78" s="108" t="s">
        <v>78</v>
      </c>
      <c r="I78" s="109">
        <v>16.899999999999999</v>
      </c>
      <c r="J78" s="109">
        <v>16.899999999999999</v>
      </c>
      <c r="K78" s="109">
        <v>16.899999999999999</v>
      </c>
    </row>
    <row r="79" spans="1:21" x14ac:dyDescent="0.2">
      <c r="A79" s="125"/>
      <c r="B79" s="108" t="s">
        <v>79</v>
      </c>
      <c r="C79" s="109">
        <v>10.8</v>
      </c>
      <c r="D79" s="109">
        <v>10.8</v>
      </c>
      <c r="E79" s="109">
        <v>10.8</v>
      </c>
      <c r="F79" s="101"/>
      <c r="G79" s="125"/>
      <c r="H79" s="108" t="s">
        <v>79</v>
      </c>
      <c r="I79" s="109">
        <v>10.3</v>
      </c>
      <c r="J79" s="109">
        <v>10.3</v>
      </c>
      <c r="K79" s="109">
        <v>10.3</v>
      </c>
    </row>
    <row r="80" spans="1:21" x14ac:dyDescent="0.2">
      <c r="A80" s="128"/>
      <c r="B80" s="108" t="s">
        <v>80</v>
      </c>
      <c r="C80" s="109">
        <v>6.9</v>
      </c>
      <c r="D80" s="109">
        <v>6.9</v>
      </c>
      <c r="E80" s="109">
        <v>6.9</v>
      </c>
      <c r="F80" s="101"/>
      <c r="G80" s="128"/>
      <c r="H80" s="108" t="s">
        <v>80</v>
      </c>
      <c r="I80" s="109">
        <v>6.1</v>
      </c>
      <c r="J80" s="109">
        <v>6.1</v>
      </c>
      <c r="K80" s="109">
        <v>6.1</v>
      </c>
      <c r="L80" s="110" t="s">
        <v>64</v>
      </c>
      <c r="M80" s="110" t="s">
        <v>65</v>
      </c>
      <c r="N80" s="110" t="s">
        <v>66</v>
      </c>
    </row>
    <row r="81" spans="1:15" x14ac:dyDescent="0.2">
      <c r="A81" s="127" t="s">
        <v>81</v>
      </c>
      <c r="B81" s="108" t="s">
        <v>82</v>
      </c>
      <c r="C81" s="111">
        <f>D10</f>
        <v>218.4</v>
      </c>
      <c r="D81" s="111">
        <f>D16</f>
        <v>436.8</v>
      </c>
      <c r="E81" s="111">
        <f>D28</f>
        <v>436.8</v>
      </c>
      <c r="F81" s="101"/>
      <c r="G81" s="127" t="s">
        <v>81</v>
      </c>
      <c r="H81" s="108" t="s">
        <v>82</v>
      </c>
      <c r="I81" s="111">
        <f>E10</f>
        <v>165.6</v>
      </c>
      <c r="J81" s="111">
        <f>E16</f>
        <v>374.40000000000003</v>
      </c>
      <c r="K81" s="111">
        <f>E28</f>
        <v>345.6</v>
      </c>
      <c r="L81" s="112">
        <f t="shared" ref="L81:N82" si="1">(C81+C84+I81+I84)/1000</f>
        <v>0.82920000000000005</v>
      </c>
      <c r="M81" s="112">
        <f t="shared" si="1"/>
        <v>1.7268000000000001</v>
      </c>
      <c r="N81" s="112">
        <f t="shared" si="1"/>
        <v>1.6559999999999999</v>
      </c>
      <c r="O81" s="113" t="s">
        <v>83</v>
      </c>
    </row>
    <row r="82" spans="1:15" x14ac:dyDescent="0.2">
      <c r="A82" s="125"/>
      <c r="B82" s="108" t="s">
        <v>84</v>
      </c>
      <c r="C82" s="111">
        <f>D44</f>
        <v>0</v>
      </c>
      <c r="D82" s="111">
        <f>D50</f>
        <v>0</v>
      </c>
      <c r="E82" s="111">
        <f>D62</f>
        <v>0</v>
      </c>
      <c r="F82" s="101"/>
      <c r="G82" s="125"/>
      <c r="H82" s="108" t="s">
        <v>84</v>
      </c>
      <c r="I82" s="111">
        <f>E44</f>
        <v>0</v>
      </c>
      <c r="J82" s="111">
        <f>E50</f>
        <v>0</v>
      </c>
      <c r="K82" s="111">
        <f>E62</f>
        <v>0</v>
      </c>
      <c r="L82" s="112">
        <f t="shared" si="1"/>
        <v>0</v>
      </c>
      <c r="M82" s="112">
        <f t="shared" si="1"/>
        <v>0</v>
      </c>
      <c r="N82" s="112">
        <f t="shared" si="1"/>
        <v>0</v>
      </c>
      <c r="O82" s="113" t="s">
        <v>85</v>
      </c>
    </row>
    <row r="83" spans="1:15" x14ac:dyDescent="0.2">
      <c r="A83" s="125"/>
      <c r="B83" s="108" t="s">
        <v>86</v>
      </c>
      <c r="C83" s="114">
        <f>SQRT(C81^2+C82^2)</f>
        <v>218.4</v>
      </c>
      <c r="D83" s="114">
        <f>SQRT(D81^2+D82^2)</f>
        <v>436.8</v>
      </c>
      <c r="E83" s="114">
        <f>SQRT(E81^2+E82^2)</f>
        <v>436.8</v>
      </c>
      <c r="F83" s="101"/>
      <c r="G83" s="125"/>
      <c r="H83" s="108" t="s">
        <v>86</v>
      </c>
      <c r="I83" s="114">
        <f>SQRT(I81^2+I82^2)</f>
        <v>165.6</v>
      </c>
      <c r="J83" s="114">
        <f>SQRT(J81^2+J82^2)</f>
        <v>374.40000000000003</v>
      </c>
      <c r="K83" s="114">
        <f>SQRT(K81^2+K82^2)</f>
        <v>345.6</v>
      </c>
    </row>
    <row r="84" spans="1:15" x14ac:dyDescent="0.2">
      <c r="A84" s="125"/>
      <c r="B84" s="108" t="s">
        <v>87</v>
      </c>
      <c r="C84" s="111">
        <f>O10</f>
        <v>214.20000000000002</v>
      </c>
      <c r="D84" s="111">
        <f>O16</f>
        <v>474.6</v>
      </c>
      <c r="E84" s="111">
        <f>O28</f>
        <v>415.8</v>
      </c>
      <c r="F84" s="101"/>
      <c r="G84" s="125"/>
      <c r="H84" s="108" t="s">
        <v>87</v>
      </c>
      <c r="I84" s="111">
        <f>Q10</f>
        <v>231</v>
      </c>
      <c r="J84" s="111">
        <f>Q16</f>
        <v>441</v>
      </c>
      <c r="K84" s="111">
        <f>Q28</f>
        <v>457.8</v>
      </c>
    </row>
    <row r="85" spans="1:15" x14ac:dyDescent="0.2">
      <c r="A85" s="125"/>
      <c r="B85" s="108" t="s">
        <v>88</v>
      </c>
      <c r="C85" s="111">
        <f>O44</f>
        <v>0</v>
      </c>
      <c r="D85" s="111">
        <f>O50</f>
        <v>0</v>
      </c>
      <c r="E85" s="111">
        <f>O62</f>
        <v>0</v>
      </c>
      <c r="F85" s="101"/>
      <c r="G85" s="125"/>
      <c r="H85" s="108" t="s">
        <v>88</v>
      </c>
      <c r="I85" s="111">
        <f>Q44</f>
        <v>0</v>
      </c>
      <c r="J85" s="111">
        <f>Q50</f>
        <v>0</v>
      </c>
      <c r="K85" s="111">
        <f>Q62</f>
        <v>0</v>
      </c>
    </row>
    <row r="86" spans="1:15" x14ac:dyDescent="0.2">
      <c r="A86" s="125"/>
      <c r="B86" s="108" t="s">
        <v>89</v>
      </c>
      <c r="C86" s="114">
        <f>SQRT(C84^2+C85^2)</f>
        <v>214.20000000000002</v>
      </c>
      <c r="D86" s="114">
        <f>SQRT(D84^2+D85^2)</f>
        <v>474.6</v>
      </c>
      <c r="E86" s="114">
        <f>SQRT(E84^2+E85^2)</f>
        <v>415.8</v>
      </c>
      <c r="F86" s="101"/>
      <c r="G86" s="125"/>
      <c r="H86" s="108" t="s">
        <v>89</v>
      </c>
      <c r="I86" s="114">
        <f>SQRT(I84^2+I85^2)</f>
        <v>231</v>
      </c>
      <c r="J86" s="114">
        <f>SQRT(J84^2+J85^2)</f>
        <v>441</v>
      </c>
      <c r="K86" s="114">
        <f>SQRT(K84^2+K85^2)</f>
        <v>457.8</v>
      </c>
    </row>
    <row r="87" spans="1:15" x14ac:dyDescent="0.2">
      <c r="A87" s="128"/>
      <c r="B87" s="108" t="s">
        <v>90</v>
      </c>
      <c r="C87" s="114">
        <f>SQRT((C81+C84)^2+(C82+C85)^2)</f>
        <v>432.6</v>
      </c>
      <c r="D87" s="114">
        <f>SQRT((D81+D84)^2+(D82+D85)^2)</f>
        <v>911.40000000000009</v>
      </c>
      <c r="E87" s="114">
        <f>SQRT((E81+E84)^2+(E82+E85)^2)</f>
        <v>852.6</v>
      </c>
      <c r="F87" s="101"/>
      <c r="G87" s="128"/>
      <c r="H87" s="108" t="s">
        <v>90</v>
      </c>
      <c r="I87" s="114">
        <f>SQRT((I81+I84)^2+(I82+I85)^2)</f>
        <v>396.6</v>
      </c>
      <c r="J87" s="114">
        <f>SQRT((J81+J84)^2+(J82+J85)^2)</f>
        <v>815.40000000000009</v>
      </c>
      <c r="K87" s="114">
        <f>SQRT((K81+K84)^2+(K82+K85)^2)</f>
        <v>803.40000000000009</v>
      </c>
    </row>
    <row r="88" spans="1:15" x14ac:dyDescent="0.2">
      <c r="A88" s="129" t="s">
        <v>91</v>
      </c>
      <c r="B88" s="108" t="s">
        <v>92</v>
      </c>
      <c r="C88" s="114">
        <f>C83/C72</f>
        <v>2.1840000000000002E-2</v>
      </c>
      <c r="D88" s="114">
        <f>D83/D72</f>
        <v>4.3680000000000004E-2</v>
      </c>
      <c r="E88" s="114">
        <f>E83/E72</f>
        <v>4.3680000000000004E-2</v>
      </c>
      <c r="F88" s="101"/>
      <c r="G88" s="129" t="s">
        <v>91</v>
      </c>
      <c r="H88" s="108" t="s">
        <v>92</v>
      </c>
      <c r="I88" s="114">
        <f>I83/I72</f>
        <v>2.6285714285714284E-2</v>
      </c>
      <c r="J88" s="114">
        <f>J83/J72</f>
        <v>5.9428571428571435E-2</v>
      </c>
      <c r="K88" s="114">
        <f>K83/K72</f>
        <v>5.4857142857142861E-2</v>
      </c>
    </row>
    <row r="89" spans="1:15" x14ac:dyDescent="0.2">
      <c r="A89" s="129"/>
      <c r="B89" s="108" t="s">
        <v>93</v>
      </c>
      <c r="C89" s="114">
        <f>C86/C72</f>
        <v>2.1420000000000002E-2</v>
      </c>
      <c r="D89" s="114">
        <f>D86/D72</f>
        <v>4.7460000000000002E-2</v>
      </c>
      <c r="E89" s="114">
        <f>E86/E72</f>
        <v>4.1579999999999999E-2</v>
      </c>
      <c r="F89" s="101"/>
      <c r="G89" s="129"/>
      <c r="H89" s="108" t="s">
        <v>93</v>
      </c>
      <c r="I89" s="114">
        <f>I86/I72</f>
        <v>3.6666666666666667E-2</v>
      </c>
      <c r="J89" s="114">
        <f>J86/J72</f>
        <v>7.0000000000000007E-2</v>
      </c>
      <c r="K89" s="114">
        <f>K86/K72</f>
        <v>7.2666666666666671E-2</v>
      </c>
    </row>
    <row r="90" spans="1:15" ht="13.5" thickBot="1" x14ac:dyDescent="0.25">
      <c r="A90" s="130"/>
      <c r="B90" s="115" t="s">
        <v>94</v>
      </c>
      <c r="C90" s="116">
        <f>C87/C72</f>
        <v>4.326E-2</v>
      </c>
      <c r="D90" s="116">
        <f>D87/D72</f>
        <v>9.1140000000000013E-2</v>
      </c>
      <c r="E90" s="116">
        <f>E87/E72</f>
        <v>8.5260000000000002E-2</v>
      </c>
      <c r="F90" s="101"/>
      <c r="G90" s="130"/>
      <c r="H90" s="115" t="s">
        <v>94</v>
      </c>
      <c r="I90" s="116">
        <f>I87/I72</f>
        <v>6.2952380952380954E-2</v>
      </c>
      <c r="J90" s="116">
        <f>J87/J72</f>
        <v>0.12942857142857145</v>
      </c>
      <c r="K90" s="116">
        <f>K87/K72</f>
        <v>0.12752380952380954</v>
      </c>
    </row>
    <row r="91" spans="1:15" ht="38.25" x14ac:dyDescent="0.2">
      <c r="A91" s="117" t="s">
        <v>95</v>
      </c>
      <c r="B91" s="118" t="s">
        <v>96</v>
      </c>
      <c r="C91" s="119">
        <f>C73+C96*C90^2+C97*C89^2+C98*C88^2</f>
        <v>16.111682738440003</v>
      </c>
      <c r="D91" s="119">
        <f>D73+D96*D90^2+D97*D89^2+D98*D88^2</f>
        <v>16.495846940680003</v>
      </c>
      <c r="E91" s="119">
        <f>E73+E96*E90^2+E97*E89^2+E98*E88^2</f>
        <v>16.433884676680002</v>
      </c>
      <c r="F91" s="101"/>
      <c r="G91" s="117" t="s">
        <v>95</v>
      </c>
      <c r="H91" s="118" t="s">
        <v>96</v>
      </c>
      <c r="I91" s="119">
        <f>I73+I96*I90^2+I97*I89^2+I98*I88^2</f>
        <v>11.41329610430839</v>
      </c>
      <c r="J91" s="119">
        <f>J73+J96*J90^2+J97*J89^2+J98*J88^2</f>
        <v>11.939973020408164</v>
      </c>
      <c r="K91" s="119">
        <f>K73+K96*K90^2+K97*K89^2+K98*K88^2</f>
        <v>11.919780011791383</v>
      </c>
    </row>
    <row r="92" spans="1:15" ht="51.75" thickBot="1" x14ac:dyDescent="0.25">
      <c r="A92" s="120" t="s">
        <v>97</v>
      </c>
      <c r="B92" s="115" t="s">
        <v>98</v>
      </c>
      <c r="C92" s="121">
        <f>(C93*C90^2+C94*C89^2+C95*C88^2+C77)/100*C72</f>
        <v>86.454189696</v>
      </c>
      <c r="D92" s="121">
        <f>(D93*D90^2+D94*D89^2+D95*D88^2+D77)/100*D72</f>
        <v>94.725409295999995</v>
      </c>
      <c r="E92" s="121">
        <f>(E93*E90^2+E94*E89^2+E95*E88^2+E77)/100*E72</f>
        <v>93.576946511999992</v>
      </c>
      <c r="F92" s="122"/>
      <c r="G92" s="120" t="s">
        <v>97</v>
      </c>
      <c r="H92" s="115" t="s">
        <v>98</v>
      </c>
      <c r="I92" s="121">
        <f>(I93*I90^2+I94*I89^2+I95*I88^2+I77)/100*I72</f>
        <v>63.369244514285704</v>
      </c>
      <c r="J92" s="121">
        <f>(J93*J90^2+J94*J89^2+J95*J88^2+J77)/100*J72</f>
        <v>72.949757657142854</v>
      </c>
      <c r="K92" s="121">
        <f>(K93*K90^2+K94*K89^2+K95*K88^2+K77)/100*K72</f>
        <v>72.409458228571438</v>
      </c>
    </row>
    <row r="93" spans="1:15" x14ac:dyDescent="0.2">
      <c r="A93" s="124" t="s">
        <v>77</v>
      </c>
      <c r="B93" s="105" t="s">
        <v>99</v>
      </c>
      <c r="C93" s="106">
        <f>(C78+C79-C80)/2</f>
        <v>11.350000000000001</v>
      </c>
      <c r="D93" s="106">
        <f>(D78+D79-D80)/2</f>
        <v>11.350000000000001</v>
      </c>
      <c r="E93" s="106">
        <f>(E78+E79-E80)/2</f>
        <v>11.350000000000001</v>
      </c>
      <c r="F93" s="122"/>
      <c r="G93" s="124" t="s">
        <v>77</v>
      </c>
      <c r="H93" s="105" t="s">
        <v>99</v>
      </c>
      <c r="I93" s="106">
        <f>(I78+I79-I80)/2</f>
        <v>10.55</v>
      </c>
      <c r="J93" s="106">
        <f>(J78+J79-J80)/2</f>
        <v>10.55</v>
      </c>
      <c r="K93" s="106">
        <f>(K78+K79-K80)/2</f>
        <v>10.55</v>
      </c>
    </row>
    <row r="94" spans="1:15" x14ac:dyDescent="0.2">
      <c r="A94" s="125"/>
      <c r="B94" s="108" t="s">
        <v>100</v>
      </c>
      <c r="C94" s="109">
        <f>(C79+C80-C78)/2</f>
        <v>-0.54999999999999893</v>
      </c>
      <c r="D94" s="109">
        <f>(D79+D80-D78)/2</f>
        <v>-0.54999999999999893</v>
      </c>
      <c r="E94" s="109">
        <f>(E79+E80-E78)/2</f>
        <v>-0.54999999999999893</v>
      </c>
      <c r="F94" s="122"/>
      <c r="G94" s="125"/>
      <c r="H94" s="108" t="s">
        <v>100</v>
      </c>
      <c r="I94" s="109">
        <f>(I79+I80-I78)/2</f>
        <v>-0.25</v>
      </c>
      <c r="J94" s="109">
        <f>(J79+J80-J78)/2</f>
        <v>-0.25</v>
      </c>
      <c r="K94" s="109">
        <f>(K79+K80-K78)/2</f>
        <v>-0.25</v>
      </c>
    </row>
    <row r="95" spans="1:15" ht="13.5" thickBot="1" x14ac:dyDescent="0.25">
      <c r="A95" s="126"/>
      <c r="B95" s="115" t="s">
        <v>101</v>
      </c>
      <c r="C95" s="123">
        <f>(C78+C80-C79)/2</f>
        <v>7.4500000000000011</v>
      </c>
      <c r="D95" s="123">
        <f>(D78+D80-D79)/2</f>
        <v>7.4500000000000011</v>
      </c>
      <c r="E95" s="123">
        <f>(E78+E80-E79)/2</f>
        <v>7.4500000000000011</v>
      </c>
      <c r="F95" s="122"/>
      <c r="G95" s="126"/>
      <c r="H95" s="115" t="s">
        <v>101</v>
      </c>
      <c r="I95" s="123">
        <f>(I78+I80-I79)/2</f>
        <v>6.35</v>
      </c>
      <c r="J95" s="123">
        <f>(J78+J80-J79)/2</f>
        <v>6.35</v>
      </c>
      <c r="K95" s="123">
        <f>(K78+K80-K79)/2</f>
        <v>6.35</v>
      </c>
    </row>
    <row r="96" spans="1:15" x14ac:dyDescent="0.2">
      <c r="A96" s="124" t="s">
        <v>71</v>
      </c>
      <c r="B96" s="105" t="s">
        <v>102</v>
      </c>
      <c r="C96" s="106">
        <f>(C74+C75-C76)/2</f>
        <v>45.1</v>
      </c>
      <c r="D96" s="106">
        <f>(D74+D75-D76)/2</f>
        <v>45.1</v>
      </c>
      <c r="E96" s="106">
        <f>(E74+E75-E76)/2</f>
        <v>45.1</v>
      </c>
      <c r="F96" s="122"/>
      <c r="G96" s="124" t="s">
        <v>71</v>
      </c>
      <c r="H96" s="105" t="s">
        <v>102</v>
      </c>
      <c r="I96" s="106">
        <f>(I74+I75-I76)/2</f>
        <v>31.75</v>
      </c>
      <c r="J96" s="106">
        <f>(J74+J75-J76)/2</f>
        <v>31.75</v>
      </c>
      <c r="K96" s="106">
        <f>(K74+K75-K76)/2</f>
        <v>31.75</v>
      </c>
    </row>
    <row r="97" spans="1:11" x14ac:dyDescent="0.2">
      <c r="A97" s="125"/>
      <c r="B97" s="108" t="s">
        <v>103</v>
      </c>
      <c r="C97" s="109">
        <f>(C75+C76-C74)/2</f>
        <v>28.999999999999986</v>
      </c>
      <c r="D97" s="109">
        <f>(D75+D76-D74)/2</f>
        <v>28.999999999999986</v>
      </c>
      <c r="E97" s="109">
        <f>(E75+E76-E74)/2</f>
        <v>28.999999999999986</v>
      </c>
      <c r="F97" s="122"/>
      <c r="G97" s="125"/>
      <c r="H97" s="108" t="s">
        <v>103</v>
      </c>
      <c r="I97" s="109">
        <f>(I75+I76-I74)/2</f>
        <v>16.950000000000003</v>
      </c>
      <c r="J97" s="109">
        <f>(J75+J76-J74)/2</f>
        <v>16.950000000000003</v>
      </c>
      <c r="K97" s="109">
        <f>(K75+K76-K74)/2</f>
        <v>16.950000000000003</v>
      </c>
    </row>
    <row r="98" spans="1:11" ht="13.5" thickBot="1" x14ac:dyDescent="0.25">
      <c r="A98" s="126"/>
      <c r="B98" s="115" t="s">
        <v>104</v>
      </c>
      <c r="C98" s="123">
        <f>(C74+C76-C75)/2</f>
        <v>29.299999999999997</v>
      </c>
      <c r="D98" s="123">
        <f>(D74+D76-D75)/2</f>
        <v>29.299999999999997</v>
      </c>
      <c r="E98" s="123">
        <f>(E74+E76-E75)/2</f>
        <v>29.299999999999997</v>
      </c>
      <c r="F98" s="122"/>
      <c r="G98" s="126"/>
      <c r="H98" s="115" t="s">
        <v>104</v>
      </c>
      <c r="I98" s="123">
        <f>(I74+I76-I75)/2</f>
        <v>21.25</v>
      </c>
      <c r="J98" s="123">
        <f>(J74+J76-J75)/2</f>
        <v>21.25</v>
      </c>
      <c r="K98" s="123">
        <f>(K74+K76-K75)/2</f>
        <v>21.25</v>
      </c>
    </row>
  </sheetData>
  <mergeCells count="17">
    <mergeCell ref="A74:A76"/>
    <mergeCell ref="G74:G76"/>
    <mergeCell ref="A69:I69"/>
    <mergeCell ref="A70:E70"/>
    <mergeCell ref="G70:K70"/>
    <mergeCell ref="A71:B71"/>
    <mergeCell ref="G71:H71"/>
    <mergeCell ref="A93:A95"/>
    <mergeCell ref="G93:G95"/>
    <mergeCell ref="A96:A98"/>
    <mergeCell ref="G96:G98"/>
    <mergeCell ref="A78:A80"/>
    <mergeCell ref="G78:G80"/>
    <mergeCell ref="A81:A87"/>
    <mergeCell ref="G81:G87"/>
    <mergeCell ref="A88:A90"/>
    <mergeCell ref="G88:G9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59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Коротово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0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2019-07-16T11:00:37Z</dcterms:modified>
</cp:coreProperties>
</file>