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79" i="3" l="1"/>
  <c r="M80" i="3" s="1"/>
  <c r="J79" i="3"/>
  <c r="M79" i="3" s="1"/>
  <c r="I79" i="3"/>
  <c r="M78" i="3" s="1"/>
  <c r="E80" i="3"/>
  <c r="E81" i="3" s="1"/>
  <c r="D80" i="3"/>
  <c r="D81" i="3" s="1"/>
  <c r="C80" i="3"/>
  <c r="C81" i="3" s="1"/>
  <c r="K78" i="3"/>
  <c r="L80" i="3" s="1"/>
  <c r="J78" i="3"/>
  <c r="L79" i="3" s="1"/>
  <c r="I78" i="3"/>
  <c r="L78" i="3" s="1"/>
  <c r="E83" i="3" l="1"/>
  <c r="E82" i="3"/>
  <c r="C82" i="3"/>
  <c r="C83" i="3"/>
  <c r="D83" i="3"/>
  <c r="D82" i="3"/>
  <c r="I80" i="3"/>
  <c r="I81" i="3" s="1"/>
  <c r="J80" i="3"/>
  <c r="J81" i="3" s="1"/>
  <c r="K80" i="3"/>
  <c r="K81" i="3" s="1"/>
  <c r="K83" i="3" l="1"/>
  <c r="K82" i="3"/>
  <c r="J82" i="3"/>
  <c r="J83" i="3"/>
  <c r="I82" i="3"/>
  <c r="I83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<sst xmlns="http://schemas.openxmlformats.org/spreadsheetml/2006/main" count="195" uniqueCount="92">
  <si>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</si>
  <si>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</si>
  <si>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</si>
  <si>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</si>
  <si>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</si>
  <si>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</si>
  <si>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</si>
  <si>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</si>
  <si>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</si>
  <si>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</si>
  <si>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</si>
  <si>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</si>
  <si>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</si>
  <si>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</si>
  <si>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</si>
  <si>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</si>
  <si>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</si>
  <si>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</si>
  <si>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</si>
  <si>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</si>
  <si>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</si>
  <si>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</si>
  <si>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</si>
  <si>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</si>
  <si>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</si>
  <si>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</si>
  <si>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</si>
  <si>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</si>
  <si>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</si>
  <si>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</si>
  <si>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</si>
  <si>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</si>
  <si>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</si>
  <si>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</si>
  <si>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</si>
  <si>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</si>
  <si>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</si>
  <si>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</si>
  <si>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110 кВ Анисимово</t>
  </si>
  <si>
    <t xml:space="preserve"> 0,4 Анисимово ТСН 1 ап</t>
  </si>
  <si>
    <t xml:space="preserve"> 0,4 Анисимово ТСН 2 ао</t>
  </si>
  <si>
    <t xml:space="preserve"> 10 Анисимово Т 1 ао RS</t>
  </si>
  <si>
    <t xml:space="preserve"> 10 Анисимово Т 1 ап RS</t>
  </si>
  <si>
    <t xml:space="preserve"> 10 Анисимово Т 2 ао RS</t>
  </si>
  <si>
    <t xml:space="preserve"> 10 Анисимово Т 2 ап RS</t>
  </si>
  <si>
    <t xml:space="preserve"> 10 Анисимово-Анисимово ао</t>
  </si>
  <si>
    <t xml:space="preserve"> 10 Анисимово-Оксюково ао</t>
  </si>
  <si>
    <t xml:space="preserve"> 10 Анисимово-Смердомский стеклозавод ао</t>
  </si>
  <si>
    <t xml:space="preserve"> 10 Анисимово-Смердомский стеклозавод ао RS</t>
  </si>
  <si>
    <t xml:space="preserve"> 10 Анисимово-Смердомский стеклозавод ап RS</t>
  </si>
  <si>
    <t xml:space="preserve"> 10 Анисимово-Стулово ао</t>
  </si>
  <si>
    <t xml:space="preserve"> 110 Анисимово СМВ ао RS</t>
  </si>
  <si>
    <t xml:space="preserve"> 110 Анисимово СМВ ап RS</t>
  </si>
  <si>
    <t xml:space="preserve"> 110 Анисимово Т 1 ао RS</t>
  </si>
  <si>
    <t xml:space="preserve"> 110 Анисимово Т 1 ап RS</t>
  </si>
  <si>
    <t xml:space="preserve"> 110 Анисимово Т 2 ао RS</t>
  </si>
  <si>
    <t xml:space="preserve"> 110 Анисимово Т 2 ап RS</t>
  </si>
  <si>
    <t xml:space="preserve"> 110 Анисимово-Ефимовское ао</t>
  </si>
  <si>
    <t xml:space="preserve"> 110 Анисимово-Ефимовское ао RS</t>
  </si>
  <si>
    <t xml:space="preserve"> 110 Анисимово-Ефимовское ап</t>
  </si>
  <si>
    <t xml:space="preserve"> 110 Анисимово-Ефимовское ап RS</t>
  </si>
  <si>
    <t/>
  </si>
  <si>
    <t>реактивная энергия</t>
  </si>
  <si>
    <t>Т-1</t>
  </si>
  <si>
    <t>Т-2</t>
  </si>
  <si>
    <t>Двухобмоточный тр-р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</si>
  <si>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</si>
  <si>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</si>
  <si>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</si>
  <si>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</si>
  <si>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</si>
  <si>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</si>
  <si>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</si>
  <si>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</si>
  <si>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кз, кВт</t>
  </si>
  <si>
    <t>Ток холостого хода</t>
  </si>
  <si>
    <t>I x, %</t>
  </si>
  <si>
    <t>Напряжение короткого замыкания</t>
  </si>
  <si>
    <t>U к, %</t>
  </si>
  <si>
    <t>P</t>
  </si>
  <si>
    <t>Q</t>
  </si>
  <si>
    <t>Нагрузочная мощность</t>
  </si>
  <si>
    <t>Р н, кВт</t>
  </si>
  <si>
    <t>Q н, квар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</si>
  <si>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</si>
  <si>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</si>
  <si>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</si>
  <si>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</si>
  <si>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</si>
  <si>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</si>
  <si>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</si>
  <si>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трансформаторах  в режимный день 19.06.2019 г.по ПС Анисимово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</si>
</sst>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12" fillId="0" borderId="0" xfId="0" applyFont="1" applyAlignment="1">
      <alignment horizontal="center" wrapText="1"/>
    </xf>
    <xf numFmtId="0" fontId="13" fillId="0" borderId="20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0" fillId="0" borderId="0" xfId="0" applyFill="1" applyBorder="1" applyAlignment="1"/>
    <xf numFmtId="0" fontId="0" fillId="0" borderId="0" xfId="0" applyAlignment="1"/>
    <xf numFmtId="0" fontId="13" fillId="4" borderId="31" xfId="0" applyFont="1" applyFill="1" applyBorder="1" applyAlignment="1">
      <alignment horizontal="left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4" borderId="21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/>
    </xf>
    <xf numFmtId="0" fontId="13" fillId="4" borderId="32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/>
    </xf>
    <xf numFmtId="0" fontId="13" fillId="4" borderId="24" xfId="0" applyFont="1" applyFill="1" applyBorder="1" applyAlignment="1">
      <alignment horizontal="left" vertical="center" wrapText="1"/>
    </xf>
    <xf numFmtId="0" fontId="0" fillId="0" borderId="26" xfId="0" applyBorder="1" applyAlignment="1">
      <alignment horizontal="center" vertical="center"/>
    </xf>
    <xf numFmtId="2" fontId="0" fillId="0" borderId="26" xfId="0" applyNumberFormat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166" fontId="0" fillId="0" borderId="0" xfId="0" applyNumberFormat="1" applyAlignment="1"/>
    <xf numFmtId="2" fontId="0" fillId="5" borderId="26" xfId="0" applyNumberFormat="1" applyFill="1" applyBorder="1" applyAlignment="1">
      <alignment horizontal="center" vertical="center"/>
    </xf>
    <xf numFmtId="0" fontId="13" fillId="4" borderId="33" xfId="0" applyFont="1" applyFill="1" applyBorder="1" applyAlignment="1">
      <alignment horizontal="left" vertical="center" wrapText="1"/>
    </xf>
    <xf numFmtId="0" fontId="13" fillId="4" borderId="37" xfId="0" applyFont="1" applyFill="1" applyBorder="1" applyAlignment="1">
      <alignment horizontal="center" vertical="center" wrapText="1"/>
    </xf>
    <xf numFmtId="2" fontId="0" fillId="5" borderId="38" xfId="0" applyNumberFormat="1" applyFill="1" applyBorder="1" applyAlignment="1">
      <alignment horizontal="center" vertical="center"/>
    </xf>
    <xf numFmtId="0" fontId="13" fillId="4" borderId="34" xfId="0" applyFont="1" applyFill="1" applyBorder="1" applyAlignment="1">
      <alignment horizontal="left" vertical="center" wrapText="1"/>
    </xf>
    <xf numFmtId="0" fontId="13" fillId="4" borderId="39" xfId="0" applyFont="1" applyFill="1" applyBorder="1" applyAlignment="1">
      <alignment horizontal="left" vertical="center" wrapText="1"/>
    </xf>
    <xf numFmtId="166" fontId="13" fillId="6" borderId="23" xfId="0" applyNumberFormat="1" applyFont="1" applyFill="1" applyBorder="1" applyAlignment="1">
      <alignment horizontal="center" vertical="center"/>
    </xf>
    <xf numFmtId="0" fontId="13" fillId="4" borderId="40" xfId="0" applyFont="1" applyFill="1" applyBorder="1" applyAlignment="1">
      <alignment horizontal="left" vertical="center" wrapText="1"/>
    </xf>
    <xf numFmtId="0" fontId="13" fillId="4" borderId="28" xfId="0" applyFont="1" applyFill="1" applyBorder="1" applyAlignment="1">
      <alignment horizontal="center" vertical="center" wrapText="1"/>
    </xf>
    <xf numFmtId="166" fontId="13" fillId="6" borderId="29" xfId="0" applyNumberFormat="1" applyFont="1" applyFill="1" applyBorder="1" applyAlignment="1">
      <alignment horizontal="center" vertical="center"/>
    </xf>
    <xf numFmtId="0" fontId="13" fillId="4" borderId="27" xfId="0" applyFont="1" applyFill="1" applyBorder="1" applyAlignment="1">
      <alignment horizontal="left" vertical="center" wrapText="1"/>
    </xf>
    <xf numFmtId="4" fontId="3" fillId="2" borderId="19" xfId="0" applyNumberFormat="1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0" xfId="0" applyFont="1" applyBorder="1" applyAlignment="1">
      <alignment horizontal="center" wrapText="1"/>
    </xf>
    <xf numFmtId="0" fontId="0" fillId="0" borderId="0" xfId="0" applyBorder="1" applyAlignment="1"/>
    <xf numFmtId="0" fontId="13" fillId="3" borderId="30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4" borderId="33" xfId="0" applyFont="1" applyFill="1" applyBorder="1" applyAlignment="1">
      <alignment horizontal="left" vertical="center" wrapText="1"/>
    </xf>
    <xf numFmtId="0" fontId="13" fillId="4" borderId="35" xfId="0" applyFont="1" applyFill="1" applyBorder="1" applyAlignment="1">
      <alignment horizontal="left" vertical="center" wrapText="1"/>
    </xf>
    <xf numFmtId="0" fontId="13" fillId="4" borderId="31" xfId="0" applyFont="1" applyFill="1" applyBorder="1" applyAlignment="1">
      <alignment horizontal="left" vertical="center" wrapText="1"/>
    </xf>
    <xf numFmtId="0" fontId="13" fillId="4" borderId="34" xfId="0" applyFont="1" applyFill="1" applyBorder="1" applyAlignment="1">
      <alignment horizontal="left" vertical="center" wrapText="1"/>
    </xf>
    <xf numFmtId="0" fontId="13" fillId="4" borderId="36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165" fontId="2" fillId="0" borderId="0" xfId="0" applyNumberFormat="1" applyFont="1" applyFill="1"/>
    <xf numFmtId="3" fontId="3" fillId="0" borderId="0" xfId="0" applyNumberFormat="1" applyFont="1" applyFill="1"/>
    <xf numFmtId="4" fontId="2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3"/>
  <sheetViews>
    <sheetView tabSelected="1" workbookViewId="0">
      <pane xSplit="1" ySplit="6" topLeftCell="M7" activePane="bottomRight" state="frozen"/>
      <selection pane="topRight" activeCell="B1" sqref="B1"/>
      <selection pane="bottomLeft" activeCell="A7" sqref="A7"/>
      <selection pane="bottomRight" activeCell="X3" sqref="X3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34" t="s">
        <v>36</v>
      </c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Анисимово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35" t="s">
        <v>37</v>
      </c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137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1" t="s">
        <v>60</v>
      </c>
      <c r="X6" s="149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0.82000000000000006</v>
      </c>
      <c r="C7" s="73">
        <v>0</v>
      </c>
      <c r="D7" s="73">
        <v>0</v>
      </c>
      <c r="E7" s="73">
        <v>0</v>
      </c>
      <c r="F7" s="73">
        <v>0</v>
      </c>
      <c r="G7" s="73">
        <v>1292.55276918411</v>
      </c>
      <c r="H7" s="73">
        <v>0</v>
      </c>
      <c r="I7" s="73">
        <v>69.8</v>
      </c>
      <c r="J7" s="73">
        <v>1153.8</v>
      </c>
      <c r="K7" s="73">
        <v>1154.1000000000001</v>
      </c>
      <c r="L7" s="73">
        <v>0</v>
      </c>
      <c r="M7" s="73">
        <v>75</v>
      </c>
      <c r="N7" s="73"/>
      <c r="O7" s="73"/>
      <c r="P7" s="73"/>
      <c r="Q7" s="73"/>
      <c r="R7" s="73">
        <v>0</v>
      </c>
      <c r="S7" s="73">
        <v>1313.17796185613</v>
      </c>
      <c r="T7" s="73">
        <v>422.40000000000003</v>
      </c>
      <c r="U7" s="73">
        <v>422.40000000000003</v>
      </c>
      <c r="V7" s="73">
        <v>0</v>
      </c>
      <c r="W7" s="74">
        <v>0</v>
      </c>
      <c r="X7" s="150"/>
    </row>
    <row r="8" spans="1:54" x14ac:dyDescent="0.2">
      <c r="A8" s="75" t="s">
        <v>4</v>
      </c>
      <c r="B8" s="76">
        <v>0.86</v>
      </c>
      <c r="C8" s="76">
        <v>0</v>
      </c>
      <c r="D8" s="76">
        <v>0</v>
      </c>
      <c r="E8" s="76">
        <v>0</v>
      </c>
      <c r="F8" s="76">
        <v>0</v>
      </c>
      <c r="G8" s="76">
        <v>1253.5816133022302</v>
      </c>
      <c r="H8" s="76">
        <v>0</v>
      </c>
      <c r="I8" s="76">
        <v>61.800000000000004</v>
      </c>
      <c r="J8" s="76">
        <v>1133.4000000000001</v>
      </c>
      <c r="K8" s="76">
        <v>1133.1000000000001</v>
      </c>
      <c r="L8" s="76">
        <v>0</v>
      </c>
      <c r="M8" s="76">
        <v>64.599999999999994</v>
      </c>
      <c r="N8" s="76"/>
      <c r="O8" s="76"/>
      <c r="P8" s="76"/>
      <c r="Q8" s="76"/>
      <c r="R8" s="76">
        <v>0</v>
      </c>
      <c r="S8" s="76">
        <v>1273.9487998187501</v>
      </c>
      <c r="T8" s="76">
        <v>343.2</v>
      </c>
      <c r="U8" s="76">
        <v>343.2</v>
      </c>
      <c r="V8" s="76">
        <v>0</v>
      </c>
      <c r="W8" s="77">
        <v>0</v>
      </c>
      <c r="X8" s="150"/>
    </row>
    <row r="9" spans="1:54" x14ac:dyDescent="0.2">
      <c r="A9" s="75" t="s">
        <v>5</v>
      </c>
      <c r="B9" s="76">
        <v>0.86</v>
      </c>
      <c r="C9" s="76">
        <v>0</v>
      </c>
      <c r="D9" s="76">
        <v>0</v>
      </c>
      <c r="E9" s="76">
        <v>0</v>
      </c>
      <c r="F9" s="76">
        <v>0</v>
      </c>
      <c r="G9" s="76">
        <v>1224.64603185654</v>
      </c>
      <c r="H9" s="76">
        <v>0</v>
      </c>
      <c r="I9" s="76">
        <v>50.2</v>
      </c>
      <c r="J9" s="76">
        <v>1128.6000000000001</v>
      </c>
      <c r="K9" s="76">
        <v>1128.6000000000001</v>
      </c>
      <c r="L9" s="76">
        <v>0</v>
      </c>
      <c r="M9" s="76">
        <v>51.6</v>
      </c>
      <c r="N9" s="76"/>
      <c r="O9" s="76"/>
      <c r="P9" s="76"/>
      <c r="Q9" s="76"/>
      <c r="R9" s="76">
        <v>0</v>
      </c>
      <c r="S9" s="76">
        <v>1244.7222098708201</v>
      </c>
      <c r="T9" s="76">
        <v>343.2</v>
      </c>
      <c r="U9" s="76">
        <v>356.40000000000003</v>
      </c>
      <c r="V9" s="76">
        <v>0</v>
      </c>
      <c r="W9" s="77">
        <v>0</v>
      </c>
      <c r="X9" s="150"/>
    </row>
    <row r="10" spans="1:54" x14ac:dyDescent="0.2">
      <c r="A10" s="75" t="s">
        <v>6</v>
      </c>
      <c r="B10" s="76">
        <v>0.88</v>
      </c>
      <c r="C10" s="76">
        <v>0</v>
      </c>
      <c r="D10" s="76">
        <v>0</v>
      </c>
      <c r="E10" s="76">
        <v>0</v>
      </c>
      <c r="F10" s="76">
        <v>0</v>
      </c>
      <c r="G10" s="76">
        <v>1217.8043872118001</v>
      </c>
      <c r="H10" s="76">
        <v>0</v>
      </c>
      <c r="I10" s="76">
        <v>46.2</v>
      </c>
      <c r="J10" s="76">
        <v>1129.8</v>
      </c>
      <c r="K10" s="76">
        <v>1129.5</v>
      </c>
      <c r="L10" s="76">
        <v>0</v>
      </c>
      <c r="M10" s="76">
        <v>47.2</v>
      </c>
      <c r="N10" s="76"/>
      <c r="O10" s="76"/>
      <c r="P10" s="76"/>
      <c r="Q10" s="76"/>
      <c r="R10" s="76">
        <v>0</v>
      </c>
      <c r="S10" s="76">
        <v>1236.8725296109901</v>
      </c>
      <c r="T10" s="76">
        <v>343.2</v>
      </c>
      <c r="U10" s="76">
        <v>330</v>
      </c>
      <c r="V10" s="76">
        <v>0</v>
      </c>
      <c r="W10" s="77">
        <v>0</v>
      </c>
      <c r="X10" s="150"/>
    </row>
    <row r="11" spans="1:54" x14ac:dyDescent="0.2">
      <c r="A11" s="75" t="s">
        <v>7</v>
      </c>
      <c r="B11" s="76">
        <v>0.88</v>
      </c>
      <c r="C11" s="76">
        <v>0</v>
      </c>
      <c r="D11" s="76">
        <v>0</v>
      </c>
      <c r="E11" s="76">
        <v>0</v>
      </c>
      <c r="F11" s="76">
        <v>0</v>
      </c>
      <c r="G11" s="76">
        <v>1243.3105409145401</v>
      </c>
      <c r="H11" s="76">
        <v>0</v>
      </c>
      <c r="I11" s="76">
        <v>60.6</v>
      </c>
      <c r="J11" s="76">
        <v>1138.8</v>
      </c>
      <c r="K11" s="76">
        <v>1139.1000000000001</v>
      </c>
      <c r="L11" s="76">
        <v>0</v>
      </c>
      <c r="M11" s="76">
        <v>48.800000000000004</v>
      </c>
      <c r="N11" s="76"/>
      <c r="O11" s="76"/>
      <c r="P11" s="76"/>
      <c r="Q11" s="76"/>
      <c r="R11" s="76">
        <v>0</v>
      </c>
      <c r="S11" s="76">
        <v>1262.8030590713001</v>
      </c>
      <c r="T11" s="76">
        <v>290.40000000000003</v>
      </c>
      <c r="U11" s="76">
        <v>290.40000000000003</v>
      </c>
      <c r="V11" s="76">
        <v>0</v>
      </c>
      <c r="W11" s="77">
        <v>0</v>
      </c>
      <c r="X11" s="150"/>
    </row>
    <row r="12" spans="1:54" x14ac:dyDescent="0.2">
      <c r="A12" s="75" t="s">
        <v>8</v>
      </c>
      <c r="B12" s="76">
        <v>0.84</v>
      </c>
      <c r="C12" s="76">
        <v>0</v>
      </c>
      <c r="D12" s="76">
        <v>0</v>
      </c>
      <c r="E12" s="76">
        <v>0</v>
      </c>
      <c r="F12" s="76">
        <v>0</v>
      </c>
      <c r="G12" s="76">
        <v>1269.23243701458</v>
      </c>
      <c r="H12" s="76">
        <v>0</v>
      </c>
      <c r="I12" s="76">
        <v>87.8</v>
      </c>
      <c r="J12" s="76">
        <v>1132.2</v>
      </c>
      <c r="K12" s="76">
        <v>1131.9000000000001</v>
      </c>
      <c r="L12" s="76">
        <v>0</v>
      </c>
      <c r="M12" s="76">
        <v>54.4</v>
      </c>
      <c r="N12" s="76"/>
      <c r="O12" s="76"/>
      <c r="P12" s="76"/>
      <c r="Q12" s="76"/>
      <c r="R12" s="76">
        <v>0</v>
      </c>
      <c r="S12" s="76">
        <v>1289.24800828099</v>
      </c>
      <c r="T12" s="76">
        <v>369.6</v>
      </c>
      <c r="U12" s="76">
        <v>369.6</v>
      </c>
      <c r="V12" s="76">
        <v>0</v>
      </c>
      <c r="W12" s="77">
        <v>0</v>
      </c>
      <c r="X12" s="150"/>
    </row>
    <row r="13" spans="1:54" x14ac:dyDescent="0.2">
      <c r="A13" s="75" t="s">
        <v>9</v>
      </c>
      <c r="B13" s="76">
        <v>0.82000000000000006</v>
      </c>
      <c r="C13" s="76">
        <v>0</v>
      </c>
      <c r="D13" s="76">
        <v>0</v>
      </c>
      <c r="E13" s="76">
        <v>0</v>
      </c>
      <c r="F13" s="76">
        <v>0</v>
      </c>
      <c r="G13" s="76">
        <v>1306.45416676998</v>
      </c>
      <c r="H13" s="76">
        <v>0</v>
      </c>
      <c r="I13" s="76">
        <v>93.8</v>
      </c>
      <c r="J13" s="76">
        <v>1135.2</v>
      </c>
      <c r="K13" s="76">
        <v>1135.5</v>
      </c>
      <c r="L13" s="76">
        <v>0</v>
      </c>
      <c r="M13" s="76">
        <v>82.4</v>
      </c>
      <c r="N13" s="76"/>
      <c r="O13" s="76"/>
      <c r="P13" s="76"/>
      <c r="Q13" s="76"/>
      <c r="R13" s="76">
        <v>0</v>
      </c>
      <c r="S13" s="76">
        <v>1326.4957722276501</v>
      </c>
      <c r="T13" s="76">
        <v>448.8</v>
      </c>
      <c r="U13" s="76">
        <v>448.8</v>
      </c>
      <c r="V13" s="76">
        <v>0</v>
      </c>
      <c r="W13" s="77">
        <v>0</v>
      </c>
      <c r="X13" s="150"/>
    </row>
    <row r="14" spans="1:54" x14ac:dyDescent="0.2">
      <c r="A14" s="75" t="s">
        <v>10</v>
      </c>
      <c r="B14" s="76">
        <v>0.86</v>
      </c>
      <c r="C14" s="76">
        <v>0</v>
      </c>
      <c r="D14" s="76">
        <v>0</v>
      </c>
      <c r="E14" s="76">
        <v>0</v>
      </c>
      <c r="F14" s="76">
        <v>0</v>
      </c>
      <c r="G14" s="76">
        <v>1339.69223499298</v>
      </c>
      <c r="H14" s="76">
        <v>0</v>
      </c>
      <c r="I14" s="76">
        <v>99.4</v>
      </c>
      <c r="J14" s="76">
        <v>1155</v>
      </c>
      <c r="K14" s="76">
        <v>1154.7</v>
      </c>
      <c r="L14" s="76">
        <v>0</v>
      </c>
      <c r="M14" s="76">
        <v>91.2</v>
      </c>
      <c r="N14" s="76"/>
      <c r="O14" s="76"/>
      <c r="P14" s="76"/>
      <c r="Q14" s="76"/>
      <c r="R14" s="76">
        <v>0</v>
      </c>
      <c r="S14" s="76">
        <v>1360.4283593595001</v>
      </c>
      <c r="T14" s="76">
        <v>501.6</v>
      </c>
      <c r="U14" s="76">
        <v>501.6</v>
      </c>
      <c r="V14" s="76">
        <v>0</v>
      </c>
      <c r="W14" s="77">
        <v>0</v>
      </c>
      <c r="X14" s="150"/>
    </row>
    <row r="15" spans="1:54" x14ac:dyDescent="0.2">
      <c r="A15" s="75" t="s">
        <v>11</v>
      </c>
      <c r="B15" s="76">
        <v>1.1000000000000001</v>
      </c>
      <c r="C15" s="76">
        <v>0</v>
      </c>
      <c r="D15" s="76">
        <v>0</v>
      </c>
      <c r="E15" s="76">
        <v>0</v>
      </c>
      <c r="F15" s="76">
        <v>0</v>
      </c>
      <c r="G15" s="76">
        <v>1404.6925753355001</v>
      </c>
      <c r="H15" s="76">
        <v>0</v>
      </c>
      <c r="I15" s="76">
        <v>102.2</v>
      </c>
      <c r="J15" s="76">
        <v>1213.2</v>
      </c>
      <c r="K15" s="76">
        <v>1213.5</v>
      </c>
      <c r="L15" s="76">
        <v>0</v>
      </c>
      <c r="M15" s="76">
        <v>96</v>
      </c>
      <c r="N15" s="76"/>
      <c r="O15" s="76"/>
      <c r="P15" s="76"/>
      <c r="Q15" s="76"/>
      <c r="R15" s="76">
        <v>0</v>
      </c>
      <c r="S15" s="76">
        <v>1426.5406709164401</v>
      </c>
      <c r="T15" s="76">
        <v>422.40000000000003</v>
      </c>
      <c r="U15" s="76">
        <v>435.6</v>
      </c>
      <c r="V15" s="76">
        <v>0</v>
      </c>
      <c r="W15" s="77">
        <v>0</v>
      </c>
      <c r="X15" s="150"/>
    </row>
    <row r="16" spans="1:54" x14ac:dyDescent="0.2">
      <c r="A16" s="75" t="s">
        <v>12</v>
      </c>
      <c r="B16" s="76">
        <v>1.1000000000000001</v>
      </c>
      <c r="C16" s="76">
        <v>0</v>
      </c>
      <c r="D16" s="76">
        <v>0</v>
      </c>
      <c r="E16" s="76">
        <v>0</v>
      </c>
      <c r="F16" s="76">
        <v>0</v>
      </c>
      <c r="G16" s="76">
        <v>1414.8770570755</v>
      </c>
      <c r="H16" s="76">
        <v>0</v>
      </c>
      <c r="I16" s="76">
        <v>98</v>
      </c>
      <c r="J16" s="76">
        <v>1233.6000000000001</v>
      </c>
      <c r="K16" s="76">
        <v>1233.3</v>
      </c>
      <c r="L16" s="76">
        <v>0</v>
      </c>
      <c r="M16" s="76">
        <v>91.4</v>
      </c>
      <c r="N16" s="76"/>
      <c r="O16" s="76"/>
      <c r="P16" s="76"/>
      <c r="Q16" s="76"/>
      <c r="R16" s="76">
        <v>0</v>
      </c>
      <c r="S16" s="76">
        <v>1436.7147367447601</v>
      </c>
      <c r="T16" s="76">
        <v>448.8</v>
      </c>
      <c r="U16" s="76">
        <v>448.8</v>
      </c>
      <c r="V16" s="76">
        <v>0</v>
      </c>
      <c r="W16" s="77">
        <v>0</v>
      </c>
      <c r="X16" s="150"/>
    </row>
    <row r="17" spans="1:24" x14ac:dyDescent="0.2">
      <c r="A17" s="75" t="s">
        <v>13</v>
      </c>
      <c r="B17" s="76">
        <v>1.26</v>
      </c>
      <c r="C17" s="76">
        <v>0</v>
      </c>
      <c r="D17" s="76">
        <v>0</v>
      </c>
      <c r="E17" s="76">
        <v>0</v>
      </c>
      <c r="F17" s="76">
        <v>0</v>
      </c>
      <c r="G17" s="76">
        <v>1415.5629426240901</v>
      </c>
      <c r="H17" s="76">
        <v>0</v>
      </c>
      <c r="I17" s="76">
        <v>87.8</v>
      </c>
      <c r="J17" s="76">
        <v>1240.8</v>
      </c>
      <c r="K17" s="76">
        <v>1241.1000000000001</v>
      </c>
      <c r="L17" s="76">
        <v>0</v>
      </c>
      <c r="M17" s="76">
        <v>95.4</v>
      </c>
      <c r="N17" s="76"/>
      <c r="O17" s="76"/>
      <c r="P17" s="76"/>
      <c r="Q17" s="76"/>
      <c r="R17" s="76">
        <v>0</v>
      </c>
      <c r="S17" s="76">
        <v>1438.1627216935201</v>
      </c>
      <c r="T17" s="76">
        <v>422.40000000000003</v>
      </c>
      <c r="U17" s="76">
        <v>422.40000000000003</v>
      </c>
      <c r="V17" s="76">
        <v>0</v>
      </c>
      <c r="W17" s="77">
        <v>0</v>
      </c>
      <c r="X17" s="150"/>
    </row>
    <row r="18" spans="1:24" x14ac:dyDescent="0.2">
      <c r="A18" s="75" t="s">
        <v>14</v>
      </c>
      <c r="B18" s="76">
        <v>1.72</v>
      </c>
      <c r="C18" s="76">
        <v>0</v>
      </c>
      <c r="D18" s="76">
        <v>0</v>
      </c>
      <c r="E18" s="76">
        <v>0</v>
      </c>
      <c r="F18" s="76">
        <v>0</v>
      </c>
      <c r="G18" s="76">
        <v>1423.7105101347001</v>
      </c>
      <c r="H18" s="76">
        <v>0</v>
      </c>
      <c r="I18" s="76">
        <v>82.600000000000009</v>
      </c>
      <c r="J18" s="76">
        <v>1247.4000000000001</v>
      </c>
      <c r="K18" s="76">
        <v>1247.4000000000001</v>
      </c>
      <c r="L18" s="76">
        <v>0</v>
      </c>
      <c r="M18" s="76">
        <v>103.2</v>
      </c>
      <c r="N18" s="76"/>
      <c r="O18" s="76"/>
      <c r="P18" s="76"/>
      <c r="Q18" s="76"/>
      <c r="R18" s="76">
        <v>0</v>
      </c>
      <c r="S18" s="76">
        <v>1447.0602348446901</v>
      </c>
      <c r="T18" s="76">
        <v>422.40000000000003</v>
      </c>
      <c r="U18" s="76">
        <v>409.2</v>
      </c>
      <c r="V18" s="76">
        <v>0</v>
      </c>
      <c r="W18" s="77">
        <v>0</v>
      </c>
      <c r="X18" s="150"/>
    </row>
    <row r="19" spans="1:24" x14ac:dyDescent="0.2">
      <c r="A19" s="75" t="s">
        <v>15</v>
      </c>
      <c r="B19" s="76">
        <v>1.56</v>
      </c>
      <c r="C19" s="76">
        <v>0</v>
      </c>
      <c r="D19" s="76">
        <v>0</v>
      </c>
      <c r="E19" s="76">
        <v>0</v>
      </c>
      <c r="F19" s="76">
        <v>0</v>
      </c>
      <c r="G19" s="76">
        <v>1371.2328672409101</v>
      </c>
      <c r="H19" s="76">
        <v>0</v>
      </c>
      <c r="I19" s="76">
        <v>74</v>
      </c>
      <c r="J19" s="76">
        <v>1210.8</v>
      </c>
      <c r="K19" s="76">
        <v>1210.5</v>
      </c>
      <c r="L19" s="76">
        <v>0</v>
      </c>
      <c r="M19" s="76">
        <v>96.2</v>
      </c>
      <c r="N19" s="76"/>
      <c r="O19" s="76"/>
      <c r="P19" s="76"/>
      <c r="Q19" s="76"/>
      <c r="R19" s="76">
        <v>0</v>
      </c>
      <c r="S19" s="76">
        <v>1393.4654910117401</v>
      </c>
      <c r="T19" s="76">
        <v>396</v>
      </c>
      <c r="U19" s="76">
        <v>396</v>
      </c>
      <c r="V19" s="76">
        <v>0</v>
      </c>
      <c r="W19" s="77">
        <v>0</v>
      </c>
      <c r="X19" s="150"/>
    </row>
    <row r="20" spans="1:24" x14ac:dyDescent="0.2">
      <c r="A20" s="75" t="s">
        <v>16</v>
      </c>
      <c r="B20" s="76">
        <v>1.5</v>
      </c>
      <c r="C20" s="76">
        <v>0</v>
      </c>
      <c r="D20" s="76">
        <v>0</v>
      </c>
      <c r="E20" s="76">
        <v>0</v>
      </c>
      <c r="F20" s="76">
        <v>0</v>
      </c>
      <c r="G20" s="76">
        <v>1401.3878256082501</v>
      </c>
      <c r="H20" s="76">
        <v>0</v>
      </c>
      <c r="I20" s="76">
        <v>77.400000000000006</v>
      </c>
      <c r="J20" s="76">
        <v>1235.4000000000001</v>
      </c>
      <c r="K20" s="76">
        <v>1236</v>
      </c>
      <c r="L20" s="76">
        <v>0</v>
      </c>
      <c r="M20" s="76">
        <v>99</v>
      </c>
      <c r="N20" s="76"/>
      <c r="O20" s="76"/>
      <c r="P20" s="76"/>
      <c r="Q20" s="76"/>
      <c r="R20" s="76">
        <v>0</v>
      </c>
      <c r="S20" s="76">
        <v>1423.9876270294201</v>
      </c>
      <c r="T20" s="76">
        <v>316.8</v>
      </c>
      <c r="U20" s="76">
        <v>330</v>
      </c>
      <c r="V20" s="76">
        <v>0</v>
      </c>
      <c r="W20" s="77">
        <v>0</v>
      </c>
      <c r="X20" s="150"/>
    </row>
    <row r="21" spans="1:24" x14ac:dyDescent="0.2">
      <c r="A21" s="75" t="s">
        <v>17</v>
      </c>
      <c r="B21" s="76">
        <v>1.52</v>
      </c>
      <c r="C21" s="76">
        <v>0</v>
      </c>
      <c r="D21" s="76">
        <v>0</v>
      </c>
      <c r="E21" s="76">
        <v>0</v>
      </c>
      <c r="F21" s="76">
        <v>0</v>
      </c>
      <c r="G21" s="76">
        <v>1371.3679611682901</v>
      </c>
      <c r="H21" s="76">
        <v>0</v>
      </c>
      <c r="I21" s="76">
        <v>71.8</v>
      </c>
      <c r="J21" s="76">
        <v>1216.2</v>
      </c>
      <c r="K21" s="76">
        <v>1216.5</v>
      </c>
      <c r="L21" s="76">
        <v>0</v>
      </c>
      <c r="M21" s="76">
        <v>93.8</v>
      </c>
      <c r="N21" s="76"/>
      <c r="O21" s="76"/>
      <c r="P21" s="76"/>
      <c r="Q21" s="76"/>
      <c r="R21" s="76">
        <v>0</v>
      </c>
      <c r="S21" s="76">
        <v>1394.0941784530901</v>
      </c>
      <c r="T21" s="76">
        <v>396</v>
      </c>
      <c r="U21" s="76">
        <v>382.8</v>
      </c>
      <c r="V21" s="76">
        <v>0</v>
      </c>
      <c r="W21" s="77">
        <v>0</v>
      </c>
      <c r="X21" s="150"/>
    </row>
    <row r="22" spans="1:24" x14ac:dyDescent="0.2">
      <c r="A22" s="75" t="s">
        <v>18</v>
      </c>
      <c r="B22" s="76">
        <v>1.5</v>
      </c>
      <c r="C22" s="76">
        <v>0</v>
      </c>
      <c r="D22" s="76">
        <v>0</v>
      </c>
      <c r="E22" s="76">
        <v>0</v>
      </c>
      <c r="F22" s="76">
        <v>0</v>
      </c>
      <c r="G22" s="76">
        <v>1409.27213430405</v>
      </c>
      <c r="H22" s="76">
        <v>0</v>
      </c>
      <c r="I22" s="76">
        <v>61.800000000000004</v>
      </c>
      <c r="J22" s="76">
        <v>1270.8</v>
      </c>
      <c r="K22" s="76">
        <v>1270.5</v>
      </c>
      <c r="L22" s="76">
        <v>0</v>
      </c>
      <c r="M22" s="76">
        <v>88</v>
      </c>
      <c r="N22" s="76"/>
      <c r="O22" s="76"/>
      <c r="P22" s="76"/>
      <c r="Q22" s="76"/>
      <c r="R22" s="76">
        <v>0</v>
      </c>
      <c r="S22" s="76">
        <v>1431.22761324048</v>
      </c>
      <c r="T22" s="76">
        <v>396</v>
      </c>
      <c r="U22" s="76">
        <v>396</v>
      </c>
      <c r="V22" s="76">
        <v>0</v>
      </c>
      <c r="W22" s="77">
        <v>0</v>
      </c>
      <c r="X22" s="150"/>
    </row>
    <row r="23" spans="1:24" x14ac:dyDescent="0.2">
      <c r="A23" s="75" t="s">
        <v>19</v>
      </c>
      <c r="B23" s="76">
        <v>1.52</v>
      </c>
      <c r="C23" s="76">
        <v>0</v>
      </c>
      <c r="D23" s="76">
        <v>0</v>
      </c>
      <c r="E23" s="76">
        <v>0</v>
      </c>
      <c r="F23" s="76">
        <v>0</v>
      </c>
      <c r="G23" s="76">
        <v>1439.8428350687</v>
      </c>
      <c r="H23" s="76">
        <v>0</v>
      </c>
      <c r="I23" s="76">
        <v>82.8</v>
      </c>
      <c r="J23" s="76">
        <v>1269.6000000000001</v>
      </c>
      <c r="K23" s="76">
        <v>1269.9000000000001</v>
      </c>
      <c r="L23" s="76">
        <v>0</v>
      </c>
      <c r="M23" s="76">
        <v>98.2</v>
      </c>
      <c r="N23" s="76"/>
      <c r="O23" s="76"/>
      <c r="P23" s="76"/>
      <c r="Q23" s="76"/>
      <c r="R23" s="76">
        <v>0</v>
      </c>
      <c r="S23" s="76">
        <v>1461.9022496044602</v>
      </c>
      <c r="T23" s="76">
        <v>369.6</v>
      </c>
      <c r="U23" s="76">
        <v>382.8</v>
      </c>
      <c r="V23" s="76">
        <v>0</v>
      </c>
      <c r="W23" s="77">
        <v>0</v>
      </c>
      <c r="X23" s="150"/>
    </row>
    <row r="24" spans="1:24" x14ac:dyDescent="0.2">
      <c r="A24" s="75" t="s">
        <v>20</v>
      </c>
      <c r="B24" s="76">
        <v>1.52</v>
      </c>
      <c r="C24" s="76">
        <v>0</v>
      </c>
      <c r="D24" s="76">
        <v>0</v>
      </c>
      <c r="E24" s="76">
        <v>0</v>
      </c>
      <c r="F24" s="76">
        <v>0</v>
      </c>
      <c r="G24" s="76">
        <v>1461.72206103802</v>
      </c>
      <c r="H24" s="76">
        <v>0</v>
      </c>
      <c r="I24" s="76">
        <v>106.8</v>
      </c>
      <c r="J24" s="76">
        <v>1270.2</v>
      </c>
      <c r="K24" s="76">
        <v>1270.2</v>
      </c>
      <c r="L24" s="76">
        <v>0</v>
      </c>
      <c r="M24" s="76">
        <v>95.8</v>
      </c>
      <c r="N24" s="76"/>
      <c r="O24" s="76"/>
      <c r="P24" s="76"/>
      <c r="Q24" s="76"/>
      <c r="R24" s="76">
        <v>0</v>
      </c>
      <c r="S24" s="76">
        <v>1484.2890053987501</v>
      </c>
      <c r="T24" s="76">
        <v>396</v>
      </c>
      <c r="U24" s="76">
        <v>382.8</v>
      </c>
      <c r="V24" s="76">
        <v>0</v>
      </c>
      <c r="W24" s="77">
        <v>0</v>
      </c>
      <c r="X24" s="150"/>
    </row>
    <row r="25" spans="1:24" x14ac:dyDescent="0.2">
      <c r="A25" s="75" t="s">
        <v>21</v>
      </c>
      <c r="B25" s="76">
        <v>1.5</v>
      </c>
      <c r="C25" s="76">
        <v>0</v>
      </c>
      <c r="D25" s="76">
        <v>0</v>
      </c>
      <c r="E25" s="76">
        <v>0</v>
      </c>
      <c r="F25" s="76">
        <v>0</v>
      </c>
      <c r="G25" s="76">
        <v>1464.8709744215</v>
      </c>
      <c r="H25" s="76">
        <v>0</v>
      </c>
      <c r="I25" s="76">
        <v>106.4</v>
      </c>
      <c r="J25" s="76">
        <v>1280.4000000000001</v>
      </c>
      <c r="K25" s="76">
        <v>1280.1000000000001</v>
      </c>
      <c r="L25" s="76">
        <v>0</v>
      </c>
      <c r="M25" s="76">
        <v>89.2</v>
      </c>
      <c r="N25" s="76"/>
      <c r="O25" s="76"/>
      <c r="P25" s="76"/>
      <c r="Q25" s="76"/>
      <c r="R25" s="76">
        <v>0</v>
      </c>
      <c r="S25" s="76">
        <v>1487.62311413884</v>
      </c>
      <c r="T25" s="76">
        <v>422.40000000000003</v>
      </c>
      <c r="U25" s="76">
        <v>435.6</v>
      </c>
      <c r="V25" s="76">
        <v>0</v>
      </c>
      <c r="W25" s="77">
        <v>0</v>
      </c>
      <c r="X25" s="150"/>
    </row>
    <row r="26" spans="1:24" x14ac:dyDescent="0.2">
      <c r="A26" s="75" t="s">
        <v>22</v>
      </c>
      <c r="B26" s="76">
        <v>1.1200000000000001</v>
      </c>
      <c r="C26" s="76">
        <v>0</v>
      </c>
      <c r="D26" s="76">
        <v>0</v>
      </c>
      <c r="E26" s="76">
        <v>0</v>
      </c>
      <c r="F26" s="76">
        <v>0</v>
      </c>
      <c r="G26" s="76">
        <v>1447.60590791702</v>
      </c>
      <c r="H26" s="76">
        <v>0</v>
      </c>
      <c r="I26" s="76">
        <v>86.2</v>
      </c>
      <c r="J26" s="76">
        <v>1275</v>
      </c>
      <c r="K26" s="76">
        <v>1275.3</v>
      </c>
      <c r="L26" s="76">
        <v>0</v>
      </c>
      <c r="M26" s="76">
        <v>96.600000000000009</v>
      </c>
      <c r="N26" s="76"/>
      <c r="O26" s="76"/>
      <c r="P26" s="76"/>
      <c r="Q26" s="76"/>
      <c r="R26" s="76">
        <v>0</v>
      </c>
      <c r="S26" s="76">
        <v>1469.9043072760101</v>
      </c>
      <c r="T26" s="76">
        <v>528</v>
      </c>
      <c r="U26" s="76">
        <v>514.79999999999995</v>
      </c>
      <c r="V26" s="76">
        <v>0</v>
      </c>
      <c r="W26" s="77">
        <v>0</v>
      </c>
      <c r="X26" s="150"/>
    </row>
    <row r="27" spans="1:24" x14ac:dyDescent="0.2">
      <c r="A27" s="75" t="s">
        <v>23</v>
      </c>
      <c r="B27" s="76">
        <v>0.82000000000000006</v>
      </c>
      <c r="C27" s="76">
        <v>0</v>
      </c>
      <c r="D27" s="76">
        <v>0</v>
      </c>
      <c r="E27" s="76">
        <v>0</v>
      </c>
      <c r="F27" s="76">
        <v>0</v>
      </c>
      <c r="G27" s="76">
        <v>1451.52376592159</v>
      </c>
      <c r="H27" s="76">
        <v>0</v>
      </c>
      <c r="I27" s="76">
        <v>75.8</v>
      </c>
      <c r="J27" s="76">
        <v>1292.4000000000001</v>
      </c>
      <c r="K27" s="76">
        <v>1292.1000000000001</v>
      </c>
      <c r="L27" s="76">
        <v>0</v>
      </c>
      <c r="M27" s="76">
        <v>93.4</v>
      </c>
      <c r="N27" s="76"/>
      <c r="O27" s="76"/>
      <c r="P27" s="76"/>
      <c r="Q27" s="76"/>
      <c r="R27" s="76">
        <v>0</v>
      </c>
      <c r="S27" s="76">
        <v>1473.75289723277</v>
      </c>
      <c r="T27" s="76">
        <v>501.6</v>
      </c>
      <c r="U27" s="76">
        <v>501.6</v>
      </c>
      <c r="V27" s="76">
        <v>0</v>
      </c>
      <c r="W27" s="77">
        <v>0</v>
      </c>
      <c r="X27" s="150"/>
    </row>
    <row r="28" spans="1:24" x14ac:dyDescent="0.2">
      <c r="A28" s="75" t="s">
        <v>24</v>
      </c>
      <c r="B28" s="76">
        <v>0.76</v>
      </c>
      <c r="C28" s="76">
        <v>0</v>
      </c>
      <c r="D28" s="76">
        <v>0</v>
      </c>
      <c r="E28" s="76">
        <v>0</v>
      </c>
      <c r="F28" s="76">
        <v>0</v>
      </c>
      <c r="G28" s="76">
        <v>1457.49932527542</v>
      </c>
      <c r="H28" s="76">
        <v>0</v>
      </c>
      <c r="I28" s="76">
        <v>78</v>
      </c>
      <c r="J28" s="76">
        <v>1299</v>
      </c>
      <c r="K28" s="76">
        <v>1299.3</v>
      </c>
      <c r="L28" s="76">
        <v>0</v>
      </c>
      <c r="M28" s="76">
        <v>89.8</v>
      </c>
      <c r="N28" s="76"/>
      <c r="O28" s="76"/>
      <c r="P28" s="76"/>
      <c r="Q28" s="76"/>
      <c r="R28" s="76">
        <v>0</v>
      </c>
      <c r="S28" s="76">
        <v>1479.8878245055701</v>
      </c>
      <c r="T28" s="76">
        <v>501.6</v>
      </c>
      <c r="U28" s="76">
        <v>514.79999999999995</v>
      </c>
      <c r="V28" s="76">
        <v>0</v>
      </c>
      <c r="W28" s="77">
        <v>0</v>
      </c>
      <c r="X28" s="150"/>
    </row>
    <row r="29" spans="1:24" x14ac:dyDescent="0.2">
      <c r="A29" s="75" t="s">
        <v>25</v>
      </c>
      <c r="B29" s="76">
        <v>0.78</v>
      </c>
      <c r="C29" s="76">
        <v>0</v>
      </c>
      <c r="D29" s="76">
        <v>0</v>
      </c>
      <c r="E29" s="76">
        <v>0</v>
      </c>
      <c r="F29" s="76">
        <v>0</v>
      </c>
      <c r="G29" s="76">
        <v>1457.71063864231</v>
      </c>
      <c r="H29" s="76">
        <v>0</v>
      </c>
      <c r="I29" s="76">
        <v>74.400000000000006</v>
      </c>
      <c r="J29" s="76">
        <v>1303.2</v>
      </c>
      <c r="K29" s="76">
        <v>1303.2</v>
      </c>
      <c r="L29" s="76">
        <v>0</v>
      </c>
      <c r="M29" s="76">
        <v>89.2</v>
      </c>
      <c r="N29" s="76"/>
      <c r="O29" s="76"/>
      <c r="P29" s="76"/>
      <c r="Q29" s="76"/>
      <c r="R29" s="76">
        <v>0</v>
      </c>
      <c r="S29" s="76">
        <v>1480.1926407963001</v>
      </c>
      <c r="T29" s="76">
        <v>475.2</v>
      </c>
      <c r="U29" s="76">
        <v>462</v>
      </c>
      <c r="V29" s="76">
        <v>0</v>
      </c>
      <c r="W29" s="77">
        <v>0</v>
      </c>
      <c r="X29" s="150"/>
    </row>
    <row r="30" spans="1:24" ht="13.5" thickBot="1" x14ac:dyDescent="0.25">
      <c r="A30" s="78" t="s">
        <v>26</v>
      </c>
      <c r="B30" s="79">
        <v>0.82000000000000006</v>
      </c>
      <c r="C30" s="79">
        <v>0</v>
      </c>
      <c r="D30" s="79">
        <v>0</v>
      </c>
      <c r="E30" s="79">
        <v>0</v>
      </c>
      <c r="F30" s="79">
        <v>0</v>
      </c>
      <c r="G30" s="79">
        <v>1445.08744776249</v>
      </c>
      <c r="H30" s="79">
        <v>0</v>
      </c>
      <c r="I30" s="79">
        <v>61</v>
      </c>
      <c r="J30" s="79">
        <v>1309.8</v>
      </c>
      <c r="K30" s="79">
        <v>1309.5</v>
      </c>
      <c r="L30" s="79">
        <v>0</v>
      </c>
      <c r="M30" s="79">
        <v>83</v>
      </c>
      <c r="N30" s="79"/>
      <c r="O30" s="79"/>
      <c r="P30" s="79"/>
      <c r="Q30" s="79"/>
      <c r="R30" s="79">
        <v>0</v>
      </c>
      <c r="S30" s="79">
        <v>1467.73229911923</v>
      </c>
      <c r="T30" s="79">
        <v>422.40000000000003</v>
      </c>
      <c r="U30" s="79">
        <v>435.6</v>
      </c>
      <c r="V30" s="79">
        <v>0</v>
      </c>
      <c r="W30" s="80">
        <v>0</v>
      </c>
      <c r="X30" s="150"/>
    </row>
    <row r="31" spans="1:24" s="55" customFormat="1" hidden="1" x14ac:dyDescent="0.2">
      <c r="A31" s="46" t="s">
        <v>2</v>
      </c>
      <c r="B31" s="55">
        <f t="shared" ref="B31:W31" si="0">SUM(B7:B30)</f>
        <v>26.920000000000005</v>
      </c>
      <c r="C31" s="55">
        <f t="shared" si="0"/>
        <v>0</v>
      </c>
      <c r="D31" s="55">
        <f t="shared" si="0"/>
        <v>0</v>
      </c>
      <c r="E31" s="55">
        <f t="shared" si="0"/>
        <v>0</v>
      </c>
      <c r="F31" s="55">
        <f t="shared" si="0"/>
        <v>0</v>
      </c>
      <c r="G31" s="55">
        <f t="shared" si="0"/>
        <v>32985.241010785103</v>
      </c>
      <c r="H31" s="55">
        <f t="shared" si="0"/>
        <v>0</v>
      </c>
      <c r="I31" s="55">
        <f t="shared" si="0"/>
        <v>1896.6000000000001</v>
      </c>
      <c r="J31" s="55">
        <f t="shared" si="0"/>
        <v>29274.600000000002</v>
      </c>
      <c r="K31" s="55">
        <f t="shared" si="0"/>
        <v>29274.9</v>
      </c>
      <c r="L31" s="55">
        <f t="shared" si="0"/>
        <v>0</v>
      </c>
      <c r="M31" s="55">
        <f t="shared" si="0"/>
        <v>2013.4</v>
      </c>
      <c r="N31" s="55">
        <f t="shared" si="0"/>
        <v>0</v>
      </c>
      <c r="O31" s="55">
        <f t="shared" si="0"/>
        <v>0</v>
      </c>
      <c r="P31" s="55">
        <f t="shared" si="0"/>
        <v>0</v>
      </c>
      <c r="Q31" s="55">
        <f t="shared" si="0"/>
        <v>0</v>
      </c>
      <c r="R31" s="55">
        <f t="shared" si="0"/>
        <v>0</v>
      </c>
      <c r="S31" s="55">
        <f t="shared" si="0"/>
        <v>33504.234312102206</v>
      </c>
      <c r="T31" s="55">
        <f t="shared" si="0"/>
        <v>9900</v>
      </c>
      <c r="U31" s="55">
        <f t="shared" si="0"/>
        <v>9913.2000000000007</v>
      </c>
      <c r="V31" s="55">
        <f t="shared" si="0"/>
        <v>0</v>
      </c>
      <c r="W31" s="55">
        <f t="shared" si="0"/>
        <v>0</v>
      </c>
      <c r="X31" s="151"/>
    </row>
    <row r="32" spans="1:24" x14ac:dyDescent="0.2">
      <c r="X32" s="152"/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61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82" t="s">
        <v>62</v>
      </c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3" t="s">
        <v>37</v>
      </c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5" t="s">
        <v>60</v>
      </c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0</v>
      </c>
      <c r="E41" s="97">
        <v>0</v>
      </c>
      <c r="F41" s="97">
        <v>0</v>
      </c>
      <c r="G41" s="97">
        <v>1037.2658818960201</v>
      </c>
      <c r="H41" s="97">
        <v>0</v>
      </c>
      <c r="I41" s="97">
        <v>69.8</v>
      </c>
      <c r="J41" s="97">
        <v>913.2</v>
      </c>
      <c r="K41" s="97">
        <v>913.2</v>
      </c>
      <c r="L41" s="97">
        <v>0</v>
      </c>
      <c r="M41" s="97">
        <v>75</v>
      </c>
      <c r="N41" s="97"/>
      <c r="O41" s="97"/>
      <c r="P41" s="97"/>
      <c r="Q41" s="97"/>
      <c r="R41" s="97">
        <v>0</v>
      </c>
      <c r="S41" s="97">
        <v>1127.14886851609</v>
      </c>
      <c r="T41" s="97">
        <v>0</v>
      </c>
      <c r="U41" s="97">
        <v>0</v>
      </c>
      <c r="V41" s="97">
        <v>1452</v>
      </c>
      <c r="W41" s="98">
        <v>1438.8</v>
      </c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0</v>
      </c>
      <c r="E42" s="100">
        <v>0</v>
      </c>
      <c r="F42" s="100">
        <v>0</v>
      </c>
      <c r="G42" s="100">
        <v>1004.44355607033</v>
      </c>
      <c r="H42" s="100">
        <v>0</v>
      </c>
      <c r="I42" s="100">
        <v>61.800000000000004</v>
      </c>
      <c r="J42" s="100">
        <v>877.80000000000007</v>
      </c>
      <c r="K42" s="100">
        <v>877.80000000000007</v>
      </c>
      <c r="L42" s="100">
        <v>0</v>
      </c>
      <c r="M42" s="100">
        <v>64.599999999999994</v>
      </c>
      <c r="N42" s="100"/>
      <c r="O42" s="100"/>
      <c r="P42" s="100"/>
      <c r="Q42" s="100"/>
      <c r="R42" s="100">
        <v>0</v>
      </c>
      <c r="S42" s="100">
        <v>1091.3872607052301</v>
      </c>
      <c r="T42" s="100">
        <v>0</v>
      </c>
      <c r="U42" s="100">
        <v>0</v>
      </c>
      <c r="V42" s="100">
        <v>1504.8</v>
      </c>
      <c r="W42" s="101">
        <v>1504.8</v>
      </c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0</v>
      </c>
      <c r="E43" s="100">
        <v>0</v>
      </c>
      <c r="F43" s="100">
        <v>0</v>
      </c>
      <c r="G43" s="100">
        <v>991.906955838204</v>
      </c>
      <c r="H43" s="100">
        <v>0</v>
      </c>
      <c r="I43" s="100">
        <v>50.2</v>
      </c>
      <c r="J43" s="100">
        <v>873</v>
      </c>
      <c r="K43" s="100">
        <v>872.7</v>
      </c>
      <c r="L43" s="100">
        <v>0</v>
      </c>
      <c r="M43" s="100">
        <v>51.6</v>
      </c>
      <c r="N43" s="100"/>
      <c r="O43" s="100"/>
      <c r="P43" s="100"/>
      <c r="Q43" s="100"/>
      <c r="R43" s="100">
        <v>0</v>
      </c>
      <c r="S43" s="100">
        <v>1077.05972716212</v>
      </c>
      <c r="T43" s="100">
        <v>0</v>
      </c>
      <c r="U43" s="100">
        <v>0</v>
      </c>
      <c r="V43" s="100">
        <v>1452</v>
      </c>
      <c r="W43" s="101">
        <v>1465.2</v>
      </c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0</v>
      </c>
      <c r="E44" s="100">
        <v>0</v>
      </c>
      <c r="F44" s="100">
        <v>0</v>
      </c>
      <c r="G44" s="100">
        <v>932.46647715568508</v>
      </c>
      <c r="H44" s="100">
        <v>0</v>
      </c>
      <c r="I44" s="100">
        <v>46.2</v>
      </c>
      <c r="J44" s="100">
        <v>832.2</v>
      </c>
      <c r="K44" s="100">
        <v>832.2</v>
      </c>
      <c r="L44" s="100">
        <v>0</v>
      </c>
      <c r="M44" s="100">
        <v>47.2</v>
      </c>
      <c r="N44" s="100"/>
      <c r="O44" s="100"/>
      <c r="P44" s="100"/>
      <c r="Q44" s="100"/>
      <c r="R44" s="100">
        <v>0</v>
      </c>
      <c r="S44" s="100">
        <v>1013.2908560335601</v>
      </c>
      <c r="T44" s="100">
        <v>0</v>
      </c>
      <c r="U44" s="100">
        <v>0</v>
      </c>
      <c r="V44" s="100">
        <v>1478.4</v>
      </c>
      <c r="W44" s="101">
        <v>1478.4</v>
      </c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0</v>
      </c>
      <c r="E45" s="100">
        <v>0</v>
      </c>
      <c r="F45" s="100">
        <v>0</v>
      </c>
      <c r="G45" s="100">
        <v>954.82376217842102</v>
      </c>
      <c r="H45" s="100">
        <v>0</v>
      </c>
      <c r="I45" s="100">
        <v>60.6</v>
      </c>
      <c r="J45" s="100">
        <v>846.6</v>
      </c>
      <c r="K45" s="100">
        <v>847.2</v>
      </c>
      <c r="L45" s="100">
        <v>0</v>
      </c>
      <c r="M45" s="100">
        <v>48.800000000000004</v>
      </c>
      <c r="N45" s="100"/>
      <c r="O45" s="100"/>
      <c r="P45" s="100"/>
      <c r="Q45" s="100"/>
      <c r="R45" s="100">
        <v>0</v>
      </c>
      <c r="S45" s="100">
        <v>1038.3639782667201</v>
      </c>
      <c r="T45" s="100">
        <v>0</v>
      </c>
      <c r="U45" s="100">
        <v>0</v>
      </c>
      <c r="V45" s="100">
        <v>1504.8</v>
      </c>
      <c r="W45" s="101">
        <v>1491.6000000000001</v>
      </c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0</v>
      </c>
      <c r="E46" s="100">
        <v>0</v>
      </c>
      <c r="F46" s="100">
        <v>0</v>
      </c>
      <c r="G46" s="100">
        <v>982.32181370258309</v>
      </c>
      <c r="H46" s="100">
        <v>0</v>
      </c>
      <c r="I46" s="100">
        <v>87.8</v>
      </c>
      <c r="J46" s="100">
        <v>855.6</v>
      </c>
      <c r="K46" s="100">
        <v>855.6</v>
      </c>
      <c r="L46" s="100">
        <v>0</v>
      </c>
      <c r="M46" s="100">
        <v>54.4</v>
      </c>
      <c r="N46" s="100"/>
      <c r="O46" s="100"/>
      <c r="P46" s="100"/>
      <c r="Q46" s="100"/>
      <c r="R46" s="100">
        <v>0</v>
      </c>
      <c r="S46" s="100">
        <v>1068.7146820128</v>
      </c>
      <c r="T46" s="100">
        <v>0</v>
      </c>
      <c r="U46" s="100">
        <v>0</v>
      </c>
      <c r="V46" s="100">
        <v>1452</v>
      </c>
      <c r="W46" s="101">
        <v>1465.2</v>
      </c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0</v>
      </c>
      <c r="E47" s="100">
        <v>0</v>
      </c>
      <c r="F47" s="100">
        <v>0</v>
      </c>
      <c r="G47" s="100">
        <v>977.34734416008007</v>
      </c>
      <c r="H47" s="100">
        <v>0</v>
      </c>
      <c r="I47" s="100">
        <v>93.8</v>
      </c>
      <c r="J47" s="100">
        <v>853.2</v>
      </c>
      <c r="K47" s="100">
        <v>853.2</v>
      </c>
      <c r="L47" s="100">
        <v>0</v>
      </c>
      <c r="M47" s="100">
        <v>82.4</v>
      </c>
      <c r="N47" s="100"/>
      <c r="O47" s="100"/>
      <c r="P47" s="100"/>
      <c r="Q47" s="100"/>
      <c r="R47" s="100">
        <v>0</v>
      </c>
      <c r="S47" s="100">
        <v>1064.84709866345</v>
      </c>
      <c r="T47" s="100">
        <v>0</v>
      </c>
      <c r="U47" s="100">
        <v>0</v>
      </c>
      <c r="V47" s="100">
        <v>1478.4</v>
      </c>
      <c r="W47" s="101">
        <v>1465.2</v>
      </c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0</v>
      </c>
      <c r="E48" s="100">
        <v>0</v>
      </c>
      <c r="F48" s="100">
        <v>0</v>
      </c>
      <c r="G48" s="100">
        <v>987.79508471489009</v>
      </c>
      <c r="H48" s="100">
        <v>0</v>
      </c>
      <c r="I48" s="100">
        <v>99.4</v>
      </c>
      <c r="J48" s="100">
        <v>867</v>
      </c>
      <c r="K48" s="100">
        <v>866.7</v>
      </c>
      <c r="L48" s="100">
        <v>0</v>
      </c>
      <c r="M48" s="100">
        <v>91.2</v>
      </c>
      <c r="N48" s="100"/>
      <c r="O48" s="100"/>
      <c r="P48" s="100"/>
      <c r="Q48" s="100"/>
      <c r="R48" s="100">
        <v>0</v>
      </c>
      <c r="S48" s="100">
        <v>1077.74564065039</v>
      </c>
      <c r="T48" s="100">
        <v>0</v>
      </c>
      <c r="U48" s="100">
        <v>0</v>
      </c>
      <c r="V48" s="100">
        <v>1399.2</v>
      </c>
      <c r="W48" s="101">
        <v>1399.2</v>
      </c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0</v>
      </c>
      <c r="E49" s="100">
        <v>0</v>
      </c>
      <c r="F49" s="100">
        <v>0</v>
      </c>
      <c r="G49" s="100">
        <v>1063.9533251524001</v>
      </c>
      <c r="H49" s="100">
        <v>0</v>
      </c>
      <c r="I49" s="100">
        <v>102.2</v>
      </c>
      <c r="J49" s="100">
        <v>943.2</v>
      </c>
      <c r="K49" s="100">
        <v>943.5</v>
      </c>
      <c r="L49" s="100">
        <v>0</v>
      </c>
      <c r="M49" s="100">
        <v>96</v>
      </c>
      <c r="N49" s="100"/>
      <c r="O49" s="100"/>
      <c r="P49" s="100"/>
      <c r="Q49" s="100"/>
      <c r="R49" s="100">
        <v>0</v>
      </c>
      <c r="S49" s="100">
        <v>1160.64331680536</v>
      </c>
      <c r="T49" s="100">
        <v>0</v>
      </c>
      <c r="U49" s="100">
        <v>0</v>
      </c>
      <c r="V49" s="100">
        <v>1372.8</v>
      </c>
      <c r="W49" s="101">
        <v>1386</v>
      </c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0</v>
      </c>
      <c r="E50" s="100">
        <v>0</v>
      </c>
      <c r="F50" s="100">
        <v>0</v>
      </c>
      <c r="G50" s="100">
        <v>1102.8032004833201</v>
      </c>
      <c r="H50" s="100">
        <v>0</v>
      </c>
      <c r="I50" s="100">
        <v>98</v>
      </c>
      <c r="J50" s="100">
        <v>985.2</v>
      </c>
      <c r="K50" s="100">
        <v>984.9</v>
      </c>
      <c r="L50" s="100">
        <v>0</v>
      </c>
      <c r="M50" s="100">
        <v>91.4</v>
      </c>
      <c r="N50" s="100"/>
      <c r="O50" s="100"/>
      <c r="P50" s="100"/>
      <c r="Q50" s="100"/>
      <c r="R50" s="100">
        <v>0</v>
      </c>
      <c r="S50" s="100">
        <v>1201.75866410136</v>
      </c>
      <c r="T50" s="100">
        <v>0</v>
      </c>
      <c r="U50" s="100">
        <v>0</v>
      </c>
      <c r="V50" s="100">
        <v>1320</v>
      </c>
      <c r="W50" s="101">
        <v>1320</v>
      </c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0</v>
      </c>
      <c r="E51" s="100">
        <v>0</v>
      </c>
      <c r="F51" s="100">
        <v>0</v>
      </c>
      <c r="G51" s="100">
        <v>1124.4365125894601</v>
      </c>
      <c r="H51" s="100">
        <v>0</v>
      </c>
      <c r="I51" s="100">
        <v>87.8</v>
      </c>
      <c r="J51" s="100">
        <v>990.6</v>
      </c>
      <c r="K51" s="100">
        <v>990.9</v>
      </c>
      <c r="L51" s="100">
        <v>0</v>
      </c>
      <c r="M51" s="100">
        <v>95.4</v>
      </c>
      <c r="N51" s="100"/>
      <c r="O51" s="100"/>
      <c r="P51" s="100"/>
      <c r="Q51" s="100"/>
      <c r="R51" s="100">
        <v>0</v>
      </c>
      <c r="S51" s="100">
        <v>1225.4600822925599</v>
      </c>
      <c r="T51" s="100">
        <v>0</v>
      </c>
      <c r="U51" s="100">
        <v>0</v>
      </c>
      <c r="V51" s="100">
        <v>1320</v>
      </c>
      <c r="W51" s="101">
        <v>1306.8</v>
      </c>
    </row>
    <row r="52" spans="1:54" x14ac:dyDescent="0.2">
      <c r="A52" s="99" t="s">
        <v>14</v>
      </c>
      <c r="B52" s="100"/>
      <c r="C52" s="100"/>
      <c r="D52" s="100">
        <v>0</v>
      </c>
      <c r="E52" s="100">
        <v>0</v>
      </c>
      <c r="F52" s="100">
        <v>0</v>
      </c>
      <c r="G52" s="100">
        <v>1158.8592678308501</v>
      </c>
      <c r="H52" s="100">
        <v>0</v>
      </c>
      <c r="I52" s="100">
        <v>82.600000000000009</v>
      </c>
      <c r="J52" s="100">
        <v>1019.4</v>
      </c>
      <c r="K52" s="100">
        <v>1019.1</v>
      </c>
      <c r="L52" s="100">
        <v>0</v>
      </c>
      <c r="M52" s="100">
        <v>103.2</v>
      </c>
      <c r="N52" s="100"/>
      <c r="O52" s="100"/>
      <c r="P52" s="100"/>
      <c r="Q52" s="100"/>
      <c r="R52" s="100">
        <v>0</v>
      </c>
      <c r="S52" s="100">
        <v>1262.51723617315</v>
      </c>
      <c r="T52" s="100">
        <v>0</v>
      </c>
      <c r="U52" s="100">
        <v>0</v>
      </c>
      <c r="V52" s="100">
        <v>1267.2</v>
      </c>
      <c r="W52" s="101">
        <v>1293.6000000000001</v>
      </c>
    </row>
    <row r="53" spans="1:54" x14ac:dyDescent="0.2">
      <c r="A53" s="99" t="s">
        <v>15</v>
      </c>
      <c r="B53" s="100"/>
      <c r="C53" s="100"/>
      <c r="D53" s="100">
        <v>0</v>
      </c>
      <c r="E53" s="100">
        <v>0</v>
      </c>
      <c r="F53" s="100">
        <v>0</v>
      </c>
      <c r="G53" s="100">
        <v>1095.86808085442</v>
      </c>
      <c r="H53" s="100">
        <v>0</v>
      </c>
      <c r="I53" s="100">
        <v>74</v>
      </c>
      <c r="J53" s="100">
        <v>976.80000000000007</v>
      </c>
      <c r="K53" s="100">
        <v>977.1</v>
      </c>
      <c r="L53" s="100">
        <v>0</v>
      </c>
      <c r="M53" s="100">
        <v>96.2</v>
      </c>
      <c r="N53" s="100"/>
      <c r="O53" s="100"/>
      <c r="P53" s="100"/>
      <c r="Q53" s="100"/>
      <c r="R53" s="100">
        <v>0</v>
      </c>
      <c r="S53" s="100">
        <v>1193.22313182056</v>
      </c>
      <c r="T53" s="100">
        <v>0</v>
      </c>
      <c r="U53" s="100">
        <v>0</v>
      </c>
      <c r="V53" s="100">
        <v>1346.4</v>
      </c>
      <c r="W53" s="101">
        <v>1320</v>
      </c>
    </row>
    <row r="54" spans="1:54" x14ac:dyDescent="0.2">
      <c r="A54" s="99" t="s">
        <v>16</v>
      </c>
      <c r="B54" s="100"/>
      <c r="C54" s="100"/>
      <c r="D54" s="100">
        <v>0</v>
      </c>
      <c r="E54" s="100">
        <v>0</v>
      </c>
      <c r="F54" s="100">
        <v>0</v>
      </c>
      <c r="G54" s="100">
        <v>1133.22494924069</v>
      </c>
      <c r="H54" s="100">
        <v>0</v>
      </c>
      <c r="I54" s="100">
        <v>77.400000000000006</v>
      </c>
      <c r="J54" s="100">
        <v>991.2</v>
      </c>
      <c r="K54" s="100">
        <v>991.5</v>
      </c>
      <c r="L54" s="100">
        <v>0</v>
      </c>
      <c r="M54" s="100">
        <v>99</v>
      </c>
      <c r="N54" s="100"/>
      <c r="O54" s="100"/>
      <c r="P54" s="100"/>
      <c r="Q54" s="100"/>
      <c r="R54" s="100">
        <v>0</v>
      </c>
      <c r="S54" s="100">
        <v>1234.14805345237</v>
      </c>
      <c r="T54" s="100">
        <v>0</v>
      </c>
      <c r="U54" s="100">
        <v>0</v>
      </c>
      <c r="V54" s="100">
        <v>1346.4</v>
      </c>
      <c r="W54" s="101">
        <v>1359.6000000000001</v>
      </c>
    </row>
    <row r="55" spans="1:54" x14ac:dyDescent="0.2">
      <c r="A55" s="99" t="s">
        <v>17</v>
      </c>
      <c r="B55" s="100"/>
      <c r="C55" s="100"/>
      <c r="D55" s="100">
        <v>0</v>
      </c>
      <c r="E55" s="100">
        <v>0</v>
      </c>
      <c r="F55" s="100">
        <v>0</v>
      </c>
      <c r="G55" s="100">
        <v>1143.84242892265</v>
      </c>
      <c r="H55" s="100">
        <v>0</v>
      </c>
      <c r="I55" s="100">
        <v>71.8</v>
      </c>
      <c r="J55" s="100">
        <v>1011.6</v>
      </c>
      <c r="K55" s="100">
        <v>1011.6</v>
      </c>
      <c r="L55" s="100">
        <v>0</v>
      </c>
      <c r="M55" s="100">
        <v>93.8</v>
      </c>
      <c r="N55" s="100"/>
      <c r="O55" s="100"/>
      <c r="P55" s="100"/>
      <c r="Q55" s="100"/>
      <c r="R55" s="100">
        <v>0</v>
      </c>
      <c r="S55" s="100">
        <v>1244.58882585168</v>
      </c>
      <c r="T55" s="100">
        <v>0</v>
      </c>
      <c r="U55" s="100">
        <v>0</v>
      </c>
      <c r="V55" s="100">
        <v>1346.4</v>
      </c>
      <c r="W55" s="101">
        <v>1346.4</v>
      </c>
    </row>
    <row r="56" spans="1:54" x14ac:dyDescent="0.2">
      <c r="A56" s="99" t="s">
        <v>18</v>
      </c>
      <c r="B56" s="100"/>
      <c r="C56" s="100"/>
      <c r="D56" s="100">
        <v>0</v>
      </c>
      <c r="E56" s="100">
        <v>0</v>
      </c>
      <c r="F56" s="100">
        <v>0</v>
      </c>
      <c r="G56" s="100">
        <v>1057.09438025951</v>
      </c>
      <c r="H56" s="100">
        <v>0</v>
      </c>
      <c r="I56" s="100">
        <v>61.800000000000004</v>
      </c>
      <c r="J56" s="100">
        <v>946.80000000000007</v>
      </c>
      <c r="K56" s="100">
        <v>946.80000000000007</v>
      </c>
      <c r="L56" s="100">
        <v>0</v>
      </c>
      <c r="M56" s="100">
        <v>88</v>
      </c>
      <c r="N56" s="100"/>
      <c r="O56" s="100"/>
      <c r="P56" s="100"/>
      <c r="Q56" s="100"/>
      <c r="R56" s="100">
        <v>0</v>
      </c>
      <c r="S56" s="100">
        <v>1154.9465283751501</v>
      </c>
      <c r="T56" s="100">
        <v>0</v>
      </c>
      <c r="U56" s="100">
        <v>0</v>
      </c>
      <c r="V56" s="100">
        <v>1320</v>
      </c>
      <c r="W56" s="101">
        <v>1320</v>
      </c>
    </row>
    <row r="57" spans="1:54" x14ac:dyDescent="0.2">
      <c r="A57" s="99" t="s">
        <v>19</v>
      </c>
      <c r="B57" s="100"/>
      <c r="C57" s="100"/>
      <c r="D57" s="100">
        <v>0</v>
      </c>
      <c r="E57" s="100">
        <v>0</v>
      </c>
      <c r="F57" s="100">
        <v>0</v>
      </c>
      <c r="G57" s="100">
        <v>1038.5476201772701</v>
      </c>
      <c r="H57" s="100">
        <v>0</v>
      </c>
      <c r="I57" s="100">
        <v>82.8</v>
      </c>
      <c r="J57" s="100">
        <v>910.80000000000007</v>
      </c>
      <c r="K57" s="100">
        <v>910.5</v>
      </c>
      <c r="L57" s="100">
        <v>0</v>
      </c>
      <c r="M57" s="100">
        <v>98.2</v>
      </c>
      <c r="N57" s="100"/>
      <c r="O57" s="100"/>
      <c r="P57" s="100"/>
      <c r="Q57" s="100"/>
      <c r="R57" s="100">
        <v>0</v>
      </c>
      <c r="S57" s="100">
        <v>1137.6087572425602</v>
      </c>
      <c r="T57" s="100">
        <v>0</v>
      </c>
      <c r="U57" s="100">
        <v>0</v>
      </c>
      <c r="V57" s="100">
        <v>1346.4</v>
      </c>
      <c r="W57" s="101">
        <v>1346.4</v>
      </c>
    </row>
    <row r="58" spans="1:54" x14ac:dyDescent="0.2">
      <c r="A58" s="99" t="s">
        <v>20</v>
      </c>
      <c r="B58" s="100"/>
      <c r="C58" s="100"/>
      <c r="D58" s="100">
        <v>0</v>
      </c>
      <c r="E58" s="100">
        <v>0</v>
      </c>
      <c r="F58" s="100">
        <v>0</v>
      </c>
      <c r="G58" s="100">
        <v>1060.4822784662201</v>
      </c>
      <c r="H58" s="100">
        <v>0</v>
      </c>
      <c r="I58" s="100">
        <v>106.8</v>
      </c>
      <c r="J58" s="100">
        <v>915.6</v>
      </c>
      <c r="K58" s="100">
        <v>915.6</v>
      </c>
      <c r="L58" s="100">
        <v>0</v>
      </c>
      <c r="M58" s="100">
        <v>95.8</v>
      </c>
      <c r="N58" s="100"/>
      <c r="O58" s="100"/>
      <c r="P58" s="100"/>
      <c r="Q58" s="100"/>
      <c r="R58" s="100">
        <v>0</v>
      </c>
      <c r="S58" s="100">
        <v>1161.9769725948599</v>
      </c>
      <c r="T58" s="100">
        <v>0</v>
      </c>
      <c r="U58" s="100">
        <v>0</v>
      </c>
      <c r="V58" s="100">
        <v>1372.8</v>
      </c>
      <c r="W58" s="101">
        <v>1359.6000000000001</v>
      </c>
    </row>
    <row r="59" spans="1:54" x14ac:dyDescent="0.2">
      <c r="A59" s="99" t="s">
        <v>21</v>
      </c>
      <c r="B59" s="100"/>
      <c r="C59" s="100"/>
      <c r="D59" s="100">
        <v>0</v>
      </c>
      <c r="E59" s="100">
        <v>0</v>
      </c>
      <c r="F59" s="100">
        <v>0</v>
      </c>
      <c r="G59" s="100">
        <v>1061.37952208519</v>
      </c>
      <c r="H59" s="100">
        <v>0</v>
      </c>
      <c r="I59" s="100">
        <v>106.4</v>
      </c>
      <c r="J59" s="100">
        <v>919.80000000000007</v>
      </c>
      <c r="K59" s="100">
        <v>920.1</v>
      </c>
      <c r="L59" s="100">
        <v>0</v>
      </c>
      <c r="M59" s="100">
        <v>89.2</v>
      </c>
      <c r="N59" s="100"/>
      <c r="O59" s="100"/>
      <c r="P59" s="100"/>
      <c r="Q59" s="100"/>
      <c r="R59" s="100">
        <v>0</v>
      </c>
      <c r="S59" s="100">
        <v>1163.4249575436102</v>
      </c>
      <c r="T59" s="100">
        <v>0</v>
      </c>
      <c r="U59" s="100">
        <v>0</v>
      </c>
      <c r="V59" s="100">
        <v>1372.8</v>
      </c>
      <c r="W59" s="101">
        <v>1386</v>
      </c>
    </row>
    <row r="60" spans="1:54" x14ac:dyDescent="0.2">
      <c r="A60" s="99" t="s">
        <v>22</v>
      </c>
      <c r="B60" s="100"/>
      <c r="C60" s="100"/>
      <c r="D60" s="100">
        <v>0</v>
      </c>
      <c r="E60" s="100">
        <v>0</v>
      </c>
      <c r="F60" s="100">
        <v>0</v>
      </c>
      <c r="G60" s="100">
        <v>1025.09652078152</v>
      </c>
      <c r="H60" s="100">
        <v>0</v>
      </c>
      <c r="I60" s="100">
        <v>86.2</v>
      </c>
      <c r="J60" s="100">
        <v>894</v>
      </c>
      <c r="K60" s="100">
        <v>893.7</v>
      </c>
      <c r="L60" s="100">
        <v>0</v>
      </c>
      <c r="M60" s="100">
        <v>96.600000000000009</v>
      </c>
      <c r="N60" s="100"/>
      <c r="O60" s="100"/>
      <c r="P60" s="100"/>
      <c r="Q60" s="100"/>
      <c r="R60" s="100">
        <v>0</v>
      </c>
      <c r="S60" s="100">
        <v>1123.85280802846</v>
      </c>
      <c r="T60" s="100">
        <v>0</v>
      </c>
      <c r="U60" s="100">
        <v>0</v>
      </c>
      <c r="V60" s="100">
        <v>1372.8</v>
      </c>
      <c r="W60" s="101">
        <v>1372.8</v>
      </c>
    </row>
    <row r="61" spans="1:54" x14ac:dyDescent="0.2">
      <c r="A61" s="99" t="s">
        <v>23</v>
      </c>
      <c r="B61" s="100"/>
      <c r="C61" s="100"/>
      <c r="D61" s="100">
        <v>0</v>
      </c>
      <c r="E61" s="100">
        <v>0</v>
      </c>
      <c r="F61" s="100">
        <v>0</v>
      </c>
      <c r="G61" s="100">
        <v>1040.2692854404499</v>
      </c>
      <c r="H61" s="100">
        <v>0</v>
      </c>
      <c r="I61" s="100">
        <v>75.8</v>
      </c>
      <c r="J61" s="100">
        <v>924.6</v>
      </c>
      <c r="K61" s="100">
        <v>924.30000000000007</v>
      </c>
      <c r="L61" s="100">
        <v>0</v>
      </c>
      <c r="M61" s="100">
        <v>93.4</v>
      </c>
      <c r="N61" s="100"/>
      <c r="O61" s="100"/>
      <c r="P61" s="100"/>
      <c r="Q61" s="100"/>
      <c r="R61" s="100">
        <v>0</v>
      </c>
      <c r="S61" s="100">
        <v>1139.8950945586</v>
      </c>
      <c r="T61" s="100">
        <v>0</v>
      </c>
      <c r="U61" s="100">
        <v>0</v>
      </c>
      <c r="V61" s="100">
        <v>1399.2</v>
      </c>
      <c r="W61" s="101">
        <v>1386</v>
      </c>
    </row>
    <row r="62" spans="1:54" x14ac:dyDescent="0.2">
      <c r="A62" s="99" t="s">
        <v>24</v>
      </c>
      <c r="B62" s="100"/>
      <c r="C62" s="100"/>
      <c r="D62" s="100">
        <v>0</v>
      </c>
      <c r="E62" s="100">
        <v>0</v>
      </c>
      <c r="F62" s="100">
        <v>0</v>
      </c>
      <c r="G62" s="100">
        <v>1033.4103405475601</v>
      </c>
      <c r="H62" s="100">
        <v>0</v>
      </c>
      <c r="I62" s="100">
        <v>78</v>
      </c>
      <c r="J62" s="100">
        <v>928.2</v>
      </c>
      <c r="K62" s="100">
        <v>928.80000000000007</v>
      </c>
      <c r="L62" s="100">
        <v>0</v>
      </c>
      <c r="M62" s="100">
        <v>89.8</v>
      </c>
      <c r="N62" s="100"/>
      <c r="O62" s="100"/>
      <c r="P62" s="100"/>
      <c r="Q62" s="100"/>
      <c r="R62" s="100">
        <v>0</v>
      </c>
      <c r="S62" s="100">
        <v>1133.56961868703</v>
      </c>
      <c r="T62" s="100">
        <v>0</v>
      </c>
      <c r="U62" s="100">
        <v>0</v>
      </c>
      <c r="V62" s="100">
        <v>1372.8</v>
      </c>
      <c r="W62" s="101">
        <v>1386</v>
      </c>
    </row>
    <row r="63" spans="1:54" x14ac:dyDescent="0.2">
      <c r="A63" s="99" t="s">
        <v>25</v>
      </c>
      <c r="B63" s="100"/>
      <c r="C63" s="100"/>
      <c r="D63" s="100">
        <v>0</v>
      </c>
      <c r="E63" s="100">
        <v>0</v>
      </c>
      <c r="F63" s="100">
        <v>0</v>
      </c>
      <c r="G63" s="100">
        <v>1040.88932275772</v>
      </c>
      <c r="H63" s="100">
        <v>0</v>
      </c>
      <c r="I63" s="100">
        <v>74.400000000000006</v>
      </c>
      <c r="J63" s="100">
        <v>941.4</v>
      </c>
      <c r="K63" s="100">
        <v>940.80000000000007</v>
      </c>
      <c r="L63" s="100">
        <v>0</v>
      </c>
      <c r="M63" s="100">
        <v>89.2</v>
      </c>
      <c r="N63" s="100"/>
      <c r="O63" s="100"/>
      <c r="P63" s="100"/>
      <c r="Q63" s="100"/>
      <c r="R63" s="100">
        <v>0</v>
      </c>
      <c r="S63" s="100">
        <v>1141.6478957980901</v>
      </c>
      <c r="T63" s="100">
        <v>0</v>
      </c>
      <c r="U63" s="100">
        <v>0</v>
      </c>
      <c r="V63" s="100">
        <v>1399.2</v>
      </c>
      <c r="W63" s="101">
        <v>1399.2</v>
      </c>
    </row>
    <row r="64" spans="1:54" ht="13.5" thickBot="1" x14ac:dyDescent="0.25">
      <c r="A64" s="102" t="s">
        <v>26</v>
      </c>
      <c r="B64" s="103"/>
      <c r="C64" s="103"/>
      <c r="D64" s="103">
        <v>0</v>
      </c>
      <c r="E64" s="103">
        <v>0</v>
      </c>
      <c r="F64" s="103">
        <v>0</v>
      </c>
      <c r="G64" s="103">
        <v>1053.2734841108299</v>
      </c>
      <c r="H64" s="103">
        <v>0</v>
      </c>
      <c r="I64" s="103">
        <v>61</v>
      </c>
      <c r="J64" s="103">
        <v>944.4</v>
      </c>
      <c r="K64" s="103">
        <v>944.4</v>
      </c>
      <c r="L64" s="103">
        <v>0</v>
      </c>
      <c r="M64" s="103">
        <v>83</v>
      </c>
      <c r="N64" s="103"/>
      <c r="O64" s="103"/>
      <c r="P64" s="103"/>
      <c r="Q64" s="103"/>
      <c r="R64" s="103">
        <v>0</v>
      </c>
      <c r="S64" s="103">
        <v>1154.0510728955301</v>
      </c>
      <c r="T64" s="103">
        <v>0</v>
      </c>
      <c r="U64" s="103">
        <v>0</v>
      </c>
      <c r="V64" s="103">
        <v>1425.6000000000001</v>
      </c>
      <c r="W64" s="104">
        <v>1412.4</v>
      </c>
    </row>
    <row r="65" spans="1:23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25101.801395416274</v>
      </c>
      <c r="H65" s="91">
        <v>0</v>
      </c>
      <c r="I65" s="91">
        <v>1896.6000000000001</v>
      </c>
      <c r="J65" s="91">
        <v>22162.2</v>
      </c>
      <c r="K65" s="91">
        <v>22162.199999999997</v>
      </c>
      <c r="L65" s="91">
        <v>0</v>
      </c>
      <c r="M65" s="91">
        <v>2013.4</v>
      </c>
      <c r="N65" s="91">
        <v>0</v>
      </c>
      <c r="O65" s="91">
        <v>0</v>
      </c>
      <c r="P65" s="91">
        <v>0</v>
      </c>
      <c r="Q65" s="91">
        <v>0</v>
      </c>
      <c r="R65" s="91">
        <v>0</v>
      </c>
      <c r="S65" s="91">
        <v>27391.871128231294</v>
      </c>
      <c r="T65" s="91">
        <v>0</v>
      </c>
      <c r="U65" s="91">
        <v>0</v>
      </c>
      <c r="V65" s="91">
        <v>33422.400000000001</v>
      </c>
      <c r="W65" s="91">
        <v>33409.200000000004</v>
      </c>
    </row>
    <row r="70" spans="1:23" ht="18" x14ac:dyDescent="0.25">
      <c r="A70" s="138" t="s">
        <v>91</v>
      </c>
      <c r="B70" s="138"/>
      <c r="C70" s="138"/>
      <c r="D70" s="138"/>
      <c r="E70" s="138"/>
      <c r="F70" s="138"/>
      <c r="G70" s="138"/>
      <c r="H70" s="138"/>
      <c r="I70" s="138"/>
      <c r="J70" s="105"/>
      <c r="K70" s="105"/>
      <c r="L70" s="105"/>
      <c r="M70" s="105"/>
    </row>
    <row r="71" spans="1:23" ht="18.75" thickBot="1" x14ac:dyDescent="0.3">
      <c r="A71" s="139" t="s">
        <v>63</v>
      </c>
      <c r="B71" s="139"/>
      <c r="C71" s="139"/>
      <c r="D71" s="139"/>
      <c r="E71" s="139"/>
      <c r="F71" s="106"/>
      <c r="G71" s="139" t="s">
        <v>64</v>
      </c>
      <c r="H71" s="140"/>
      <c r="I71" s="140"/>
      <c r="J71" s="140"/>
      <c r="K71" s="140"/>
      <c r="L71" s="105"/>
      <c r="M71" s="105"/>
    </row>
    <row r="72" spans="1:23" ht="13.5" thickBot="1" x14ac:dyDescent="0.25">
      <c r="A72" s="141" t="s">
        <v>65</v>
      </c>
      <c r="B72" s="142"/>
      <c r="C72" s="107" t="s">
        <v>66</v>
      </c>
      <c r="D72" s="108" t="s">
        <v>67</v>
      </c>
      <c r="E72" s="108" t="s">
        <v>68</v>
      </c>
      <c r="F72" s="109"/>
      <c r="G72" s="141" t="s">
        <v>65</v>
      </c>
      <c r="H72" s="142"/>
      <c r="I72" s="107" t="s">
        <v>66</v>
      </c>
      <c r="J72" s="108" t="s">
        <v>67</v>
      </c>
      <c r="K72" s="108" t="s">
        <v>68</v>
      </c>
      <c r="L72" s="110"/>
      <c r="M72" s="110"/>
    </row>
    <row r="73" spans="1:23" ht="38.25" x14ac:dyDescent="0.2">
      <c r="A73" s="111" t="s">
        <v>69</v>
      </c>
      <c r="B73" s="112" t="s">
        <v>70</v>
      </c>
      <c r="C73" s="113">
        <v>2500</v>
      </c>
      <c r="D73" s="113">
        <v>2500</v>
      </c>
      <c r="E73" s="113">
        <v>2500</v>
      </c>
      <c r="F73" s="114"/>
      <c r="G73" s="115" t="s">
        <v>69</v>
      </c>
      <c r="H73" s="116" t="s">
        <v>70</v>
      </c>
      <c r="I73" s="117">
        <v>6300</v>
      </c>
      <c r="J73" s="117">
        <v>6300</v>
      </c>
      <c r="K73" s="117">
        <v>6300</v>
      </c>
      <c r="L73" s="110"/>
      <c r="M73" s="110"/>
    </row>
    <row r="74" spans="1:23" ht="38.25" x14ac:dyDescent="0.2">
      <c r="A74" s="118" t="s">
        <v>71</v>
      </c>
      <c r="B74" s="119" t="s">
        <v>72</v>
      </c>
      <c r="C74" s="120">
        <v>4.25</v>
      </c>
      <c r="D74" s="120">
        <v>4.25</v>
      </c>
      <c r="E74" s="120">
        <v>4.25</v>
      </c>
      <c r="F74" s="114"/>
      <c r="G74" s="121" t="s">
        <v>71</v>
      </c>
      <c r="H74" s="119" t="s">
        <v>72</v>
      </c>
      <c r="I74" s="120">
        <v>11.25</v>
      </c>
      <c r="J74" s="120">
        <v>11.25</v>
      </c>
      <c r="K74" s="120">
        <v>11.25</v>
      </c>
      <c r="L74" s="110"/>
      <c r="M74" s="110"/>
    </row>
    <row r="75" spans="1:23" ht="38.25" x14ac:dyDescent="0.2">
      <c r="A75" s="118" t="s">
        <v>73</v>
      </c>
      <c r="B75" s="119" t="s">
        <v>74</v>
      </c>
      <c r="C75" s="120">
        <v>24.2</v>
      </c>
      <c r="D75" s="120">
        <v>24.2</v>
      </c>
      <c r="E75" s="120">
        <v>24.2</v>
      </c>
      <c r="F75" s="114"/>
      <c r="G75" s="121" t="s">
        <v>73</v>
      </c>
      <c r="H75" s="119" t="s">
        <v>74</v>
      </c>
      <c r="I75" s="120">
        <v>42.76</v>
      </c>
      <c r="J75" s="120">
        <v>42.76</v>
      </c>
      <c r="K75" s="120">
        <v>42.76</v>
      </c>
      <c r="L75" s="110"/>
      <c r="M75" s="110"/>
    </row>
    <row r="76" spans="1:23" ht="38.25" x14ac:dyDescent="0.2">
      <c r="A76" s="118" t="s">
        <v>75</v>
      </c>
      <c r="B76" s="119" t="s">
        <v>76</v>
      </c>
      <c r="C76" s="120">
        <v>1.3</v>
      </c>
      <c r="D76" s="120">
        <v>1.3</v>
      </c>
      <c r="E76" s="120">
        <v>1.3</v>
      </c>
      <c r="F76" s="109"/>
      <c r="G76" s="121" t="s">
        <v>75</v>
      </c>
      <c r="H76" s="119" t="s">
        <v>76</v>
      </c>
      <c r="I76" s="120">
        <v>0.9</v>
      </c>
      <c r="J76" s="120">
        <v>0.9</v>
      </c>
      <c r="K76" s="120">
        <v>0.9</v>
      </c>
      <c r="L76" s="110"/>
      <c r="M76" s="110"/>
    </row>
    <row r="77" spans="1:23" ht="51" x14ac:dyDescent="0.2">
      <c r="A77" s="118" t="s">
        <v>77</v>
      </c>
      <c r="B77" s="119" t="s">
        <v>78</v>
      </c>
      <c r="C77" s="120">
        <v>10.5</v>
      </c>
      <c r="D77" s="120">
        <v>10.5</v>
      </c>
      <c r="E77" s="120">
        <v>10.5</v>
      </c>
      <c r="F77" s="109"/>
      <c r="G77" s="121" t="s">
        <v>77</v>
      </c>
      <c r="H77" s="119" t="s">
        <v>78</v>
      </c>
      <c r="I77" s="120">
        <v>11</v>
      </c>
      <c r="J77" s="120">
        <v>11</v>
      </c>
      <c r="K77" s="120">
        <v>11</v>
      </c>
      <c r="L77" s="110" t="s">
        <v>79</v>
      </c>
      <c r="M77" s="110" t="s">
        <v>80</v>
      </c>
    </row>
    <row r="78" spans="1:23" x14ac:dyDescent="0.2">
      <c r="A78" s="143" t="s">
        <v>81</v>
      </c>
      <c r="B78" s="119" t="s">
        <v>82</v>
      </c>
      <c r="C78" s="122">
        <v>0</v>
      </c>
      <c r="D78" s="122">
        <v>0</v>
      </c>
      <c r="E78" s="122">
        <v>0</v>
      </c>
      <c r="F78" s="109"/>
      <c r="G78" s="146" t="s">
        <v>81</v>
      </c>
      <c r="H78" s="119" t="s">
        <v>82</v>
      </c>
      <c r="I78" s="123">
        <f>G10</f>
        <v>1217.8043872118001</v>
      </c>
      <c r="J78" s="124">
        <f>G16</f>
        <v>1414.8770570755</v>
      </c>
      <c r="K78" s="124">
        <f>G28</f>
        <v>1457.49932527542</v>
      </c>
      <c r="L78" s="125">
        <f>(C78+I78)/1000</f>
        <v>1.2178043872118001</v>
      </c>
      <c r="M78" s="125">
        <f>(C79+I79)/1000</f>
        <v>0.93246647715568509</v>
      </c>
    </row>
    <row r="79" spans="1:23" x14ac:dyDescent="0.2">
      <c r="A79" s="144"/>
      <c r="B79" s="119" t="s">
        <v>83</v>
      </c>
      <c r="C79" s="122">
        <v>0</v>
      </c>
      <c r="D79" s="122">
        <v>0</v>
      </c>
      <c r="E79" s="122">
        <v>0</v>
      </c>
      <c r="F79" s="109"/>
      <c r="G79" s="147"/>
      <c r="H79" s="119" t="s">
        <v>83</v>
      </c>
      <c r="I79" s="124">
        <f>G44</f>
        <v>932.46647715568508</v>
      </c>
      <c r="J79" s="124">
        <f>G50</f>
        <v>1102.8032004833201</v>
      </c>
      <c r="K79" s="124">
        <f>G62</f>
        <v>1033.4103405475601</v>
      </c>
      <c r="L79" s="125">
        <f>(D78+J78)/1000</f>
        <v>1.4148770570755</v>
      </c>
      <c r="M79" s="125">
        <f>(D79+J79)/1000</f>
        <v>1.1028032004833201</v>
      </c>
    </row>
    <row r="80" spans="1:23" x14ac:dyDescent="0.2">
      <c r="A80" s="145"/>
      <c r="B80" s="119" t="s">
        <v>84</v>
      </c>
      <c r="C80" s="126">
        <f>SQRT(C78^2+C79^2)</f>
        <v>0</v>
      </c>
      <c r="D80" s="126">
        <f>SQRT(D78^2+D79^2)</f>
        <v>0</v>
      </c>
      <c r="E80" s="126">
        <f>SQRT(E78^2+E79^2)</f>
        <v>0</v>
      </c>
      <c r="F80" s="109"/>
      <c r="G80" s="148"/>
      <c r="H80" s="119" t="s">
        <v>84</v>
      </c>
      <c r="I80" s="126">
        <f>SQRT(I78^2+I79^2)</f>
        <v>1533.7996142037073</v>
      </c>
      <c r="J80" s="126">
        <f>SQRT(J78^2+J79^2)</f>
        <v>1793.8929693922328</v>
      </c>
      <c r="K80" s="126">
        <f>SQRT(K78^2+K79^2)</f>
        <v>1786.6844195685283</v>
      </c>
      <c r="L80" s="125">
        <f>(E78+K78)/1000</f>
        <v>1.45749932527542</v>
      </c>
      <c r="M80" s="125">
        <f>(E79+K79)/1000</f>
        <v>1.0334103405475601</v>
      </c>
    </row>
    <row r="81" spans="1:13" ht="39" thickBot="1" x14ac:dyDescent="0.25">
      <c r="A81" s="127" t="s">
        <v>85</v>
      </c>
      <c r="B81" s="128" t="s">
        <v>86</v>
      </c>
      <c r="C81" s="129">
        <f>C80/C73</f>
        <v>0</v>
      </c>
      <c r="D81" s="129">
        <f>D80/D73</f>
        <v>0</v>
      </c>
      <c r="E81" s="129">
        <f>E80/E73</f>
        <v>0</v>
      </c>
      <c r="F81" s="109"/>
      <c r="G81" s="130" t="s">
        <v>85</v>
      </c>
      <c r="H81" s="128" t="s">
        <v>86</v>
      </c>
      <c r="I81" s="129">
        <f>I80/I73</f>
        <v>0.24346025622281067</v>
      </c>
      <c r="J81" s="129">
        <f>J80/J73</f>
        <v>0.28474491577654487</v>
      </c>
      <c r="K81" s="129">
        <f>K80/K73</f>
        <v>0.283600701518814</v>
      </c>
      <c r="L81" s="81"/>
      <c r="M81" s="81"/>
    </row>
    <row r="82" spans="1:13" ht="38.25" x14ac:dyDescent="0.2">
      <c r="A82" s="131" t="s">
        <v>87</v>
      </c>
      <c r="B82" s="116" t="s">
        <v>88</v>
      </c>
      <c r="C82" s="132">
        <f>C75*C81^2+C74</f>
        <v>4.25</v>
      </c>
      <c r="D82" s="132">
        <f>D75*D81^2+D74</f>
        <v>4.25</v>
      </c>
      <c r="E82" s="132">
        <f>E75*E81^2+E74</f>
        <v>4.25</v>
      </c>
      <c r="F82" s="109"/>
      <c r="G82" s="115" t="s">
        <v>87</v>
      </c>
      <c r="H82" s="116" t="s">
        <v>88</v>
      </c>
      <c r="I82" s="132">
        <f>I75*I81^2+I74</f>
        <v>13.784509048356876</v>
      </c>
      <c r="J82" s="132">
        <f>J75*J81^2+J74</f>
        <v>14.716966563510898</v>
      </c>
      <c r="K82" s="132">
        <f>K75*K81^2+K74</f>
        <v>14.689159343887956</v>
      </c>
      <c r="L82" s="110"/>
      <c r="M82" s="110"/>
    </row>
    <row r="83" spans="1:13" ht="51.75" thickBot="1" x14ac:dyDescent="0.25">
      <c r="A83" s="133" t="s">
        <v>89</v>
      </c>
      <c r="B83" s="134" t="s">
        <v>90</v>
      </c>
      <c r="C83" s="135">
        <f>(C77*C81^2+C76)/100*C73</f>
        <v>32.5</v>
      </c>
      <c r="D83" s="135">
        <f>(D77*D81^2+D76)/100*D73</f>
        <v>32.5</v>
      </c>
      <c r="E83" s="135">
        <f>(E77*E81^2+E76)/100*E73</f>
        <v>32.5</v>
      </c>
      <c r="F83" s="109"/>
      <c r="G83" s="136" t="s">
        <v>89</v>
      </c>
      <c r="H83" s="134" t="s">
        <v>90</v>
      </c>
      <c r="I83" s="135">
        <f>(I77*I81^2+I76)/100*I73</f>
        <v>97.776117177533095</v>
      </c>
      <c r="J83" s="135">
        <f>(J77*J81^2+J76)/100*J73</f>
        <v>112.88820927299</v>
      </c>
      <c r="K83" s="135">
        <f>(K77*K81^2+K76)/100*K73</f>
        <v>112.43754502606065</v>
      </c>
      <c r="L83" s="110"/>
      <c r="M83" s="110"/>
    </row>
  </sheetData>
  <mergeCells count="7">
    <mergeCell ref="A78:A80"/>
    <mergeCell ref="G78:G80"/>
    <mergeCell ref="A70:I70"/>
    <mergeCell ref="A71:E71"/>
    <mergeCell ref="G71:K71"/>
    <mergeCell ref="A72:B72"/>
    <mergeCell ref="G72:H72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Анисимово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2019-07-16T10:57:18Z</dcterms:modified>
</cp:coreProperties>
</file>